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5341" windowWidth="9600" windowHeight="9120" tabRatio="718" activeTab="5"/>
  </bookViews>
  <sheets>
    <sheet name="P&amp;L" sheetId="1" r:id="rId1"/>
    <sheet name="BS" sheetId="2" r:id="rId2"/>
    <sheet name="equity" sheetId="3" r:id="rId3"/>
    <sheet name="Cash Flow" sheetId="4" r:id="rId4"/>
    <sheet name="Note A1-A13" sheetId="5" r:id="rId5"/>
    <sheet name="Note B1-B15" sheetId="6" r:id="rId6"/>
    <sheet name="Attachment 2" sheetId="7" state="hidden" r:id="rId7"/>
  </sheets>
  <definedNames>
    <definedName name="_xlnm.Print_Area" localSheetId="1">'BS'!$A$12:$G$88</definedName>
    <definedName name="_xlnm.Print_Area" localSheetId="3">'Cash Flow'!$A$1:$F$85</definedName>
    <definedName name="_xlnm.Print_Area" localSheetId="2">'equity'!$A$1:$Q$51</definedName>
    <definedName name="_xlnm.Print_Area" localSheetId="4">'Note A1-A13'!$A$1:$I$178</definedName>
    <definedName name="_xlnm.Print_Area" localSheetId="5">'Note B1-B15'!$A$1:$K$276</definedName>
    <definedName name="_xlnm.Print_Area" localSheetId="0">'P&amp;L'!$A$1:$K$50</definedName>
    <definedName name="_xlnm.Print_Titles" localSheetId="1">'BS'!$1:$10</definedName>
    <definedName name="_xlnm.Print_Titles" localSheetId="3">'Cash Flow'!$1:$11</definedName>
    <definedName name="_xlnm.Print_Titles" localSheetId="4">'Note A1-A13'!$1:$3</definedName>
    <definedName name="_xlnm.Print_Titles" localSheetId="5">'Note B1-B15'!$1:$2</definedName>
  </definedNames>
  <calcPr fullCalcOnLoad="1"/>
</workbook>
</file>

<file path=xl/sharedStrings.xml><?xml version="1.0" encoding="utf-8"?>
<sst xmlns="http://schemas.openxmlformats.org/spreadsheetml/2006/main" count="487" uniqueCount="349">
  <si>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</si>
  <si>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</si>
  <si>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</si>
  <si>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</si>
  <si>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</si>
  <si>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</si>
  <si>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</si>
  <si>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</si>
  <si>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</si>
  <si>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</si>
  <si>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</si>
  <si>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</si>
  <si>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</si>
  <si>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</si>
  <si>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</si>
  <si>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</si>
  <si>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</si>
  <si>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</si>
  <si>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</si>
  <si>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</si>
  <si>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</si>
  <si>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</si>
  <si>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</si>
  <si>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</si>
  <si>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</si>
  <si>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</si>
  <si>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</si>
  <si>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</si>
  <si>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</si>
  <si>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</si>
  <si>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</si>
  <si>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</si>
  <si>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</si>
  <si>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</si>
  <si>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</si>
  <si>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</si>
  <si>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</si>
  <si>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</si>
  <si>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</si>
  <si>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</si>
  <si>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</si>
  <si>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</si>
  <si>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</si>
  <si>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</si>
  <si>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</si>
  <si>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</si>
  <si>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</si>
  <si>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</si>
  <si>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</si>
  <si>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</si>
  <si>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</si>
  <si>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</si>
  <si>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</si>
  <si>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</si>
  <si>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</si>
  <si>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</si>
  <si>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QUARTERLY REPORT ON CONSOLIDATED RESULTS </t>
  </si>
  <si>
    <t>(The figures have not been audited)</t>
  </si>
  <si>
    <t xml:space="preserve">Equity holders of the parent </t>
  </si>
  <si>
    <t>- Basic</t>
  </si>
  <si>
    <t xml:space="preserve">- Fully diluted      </t>
  </si>
  <si>
    <t>CONDENSED CONSOLIDATED STATEMENT OF CHANGES IN EQUITY (UNAUDITED)</t>
  </si>
  <si>
    <t>&lt;Distributable&gt;</t>
  </si>
  <si>
    <t>Share</t>
  </si>
  <si>
    <t>Shareholders</t>
  </si>
  <si>
    <t>Capital</t>
  </si>
  <si>
    <t>Premium</t>
  </si>
  <si>
    <t>Reserve</t>
  </si>
  <si>
    <t>CONDENSED CONSOLIDATED CASH FLOW STATEMENTS</t>
  </si>
  <si>
    <t>Operating profit before changes in working capital</t>
  </si>
  <si>
    <t xml:space="preserve">Changes in Debt And Equity Securities </t>
  </si>
  <si>
    <t>Dividend Paid</t>
  </si>
  <si>
    <t>Segment Information</t>
  </si>
  <si>
    <t>Profit</t>
  </si>
  <si>
    <t>Revenue</t>
  </si>
  <si>
    <t>Valuation Of Property, Plant And Equipment</t>
  </si>
  <si>
    <t>Material Events Subsequent To The Balance Sheet Date</t>
  </si>
  <si>
    <t>Changes In The Composition Of the Group</t>
  </si>
  <si>
    <t>B1.</t>
  </si>
  <si>
    <t>B2.</t>
  </si>
  <si>
    <t>B3.</t>
  </si>
  <si>
    <t>B4.</t>
  </si>
  <si>
    <t>B5.</t>
  </si>
  <si>
    <t>B6.</t>
  </si>
  <si>
    <t>B7.</t>
  </si>
  <si>
    <t>B8.</t>
  </si>
  <si>
    <t>B9.</t>
  </si>
  <si>
    <t>B11.</t>
  </si>
  <si>
    <t>Weighted average number of ordinary shares</t>
  </si>
  <si>
    <t xml:space="preserve">  in issue ('000)</t>
  </si>
  <si>
    <t xml:space="preserve">Adjusted weighted average number of ordinary </t>
  </si>
  <si>
    <t xml:space="preserve">  shares in issue and issuable ('000)</t>
  </si>
  <si>
    <t>Operating expenses</t>
  </si>
  <si>
    <t>Finance costs</t>
  </si>
  <si>
    <t>Share of results of associates/</t>
  </si>
  <si>
    <t>Taxation</t>
  </si>
  <si>
    <t>CURRENT</t>
  </si>
  <si>
    <t>QUARTER</t>
  </si>
  <si>
    <t>ENDED</t>
  </si>
  <si>
    <t>COMPARATIVE</t>
  </si>
  <si>
    <t>CUMULATIVE</t>
  </si>
  <si>
    <t>NON-CURRENT ASSETS</t>
  </si>
  <si>
    <t>Prepaid lease payments</t>
  </si>
  <si>
    <t>Investments in jointly-controlled entities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</si>
  <si>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</si>
  <si>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</si>
  <si>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</si>
  <si>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</si>
  <si>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</si>
  <si>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</si>
  <si>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</si>
  <si>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</si>
  <si>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</si>
  <si>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</si>
  <si>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</si>
  <si>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</si>
  <si>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</si>
  <si>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</si>
  <si>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</si>
  <si>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</si>
  <si>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</si>
  <si>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</si>
  <si>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</si>
  <si>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</si>
  <si>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</si>
  <si>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</si>
  <si>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</si>
  <si>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</si>
  <si>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</si>
  <si>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</si>
  <si>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</si>
  <si>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</si>
  <si>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</si>
  <si>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shares</t>
  </si>
  <si>
    <t>&lt;---------------------------- Non-distributable-------------------------&gt;</t>
  </si>
  <si>
    <t>Available-for-sale financial assets:</t>
  </si>
  <si>
    <t>Purchase of treasury shares</t>
  </si>
  <si>
    <t>Sale of treasury shares</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</si>
  <si>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</si>
  <si>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</si>
  <si>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</si>
  <si>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</si>
  <si>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</si>
  <si>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</si>
  <si>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Interest received</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</si>
  <si>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</si>
  <si>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</si>
  <si>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</si>
  <si>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</si>
  <si>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</si>
  <si>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</si>
  <si>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AND CASH EQUIVALENTS</t>
  </si>
  <si>
    <t xml:space="preserve">  AS AT 1 JANUARY </t>
  </si>
  <si>
    <t xml:space="preserve">FOREIGN CURRENCY DIFFERENCES ON </t>
  </si>
  <si>
    <t xml:space="preserve"> OPENING CASH AND CASH EQUIVALENTS</t>
  </si>
  <si>
    <t xml:space="preserve">CASH AND CASH EQUIVALENTS </t>
  </si>
  <si>
    <t>Audit Report of Preceding Annual Financial Statements</t>
  </si>
  <si>
    <t>Seasonal or Cyclicality of Operations</t>
  </si>
  <si>
    <t>Hospitality</t>
  </si>
  <si>
    <t>Finance cost</t>
  </si>
  <si>
    <t>Capital Commitments</t>
  </si>
  <si>
    <t>Changes In Contingent Liabilities or Contingent Assets</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</si>
  <si>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</si>
  <si>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</si>
  <si>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</si>
  <si>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</si>
  <si>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</si>
  <si>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</si>
  <si>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</si>
  <si>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</si>
  <si>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</si>
  <si>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</si>
  <si>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</si>
  <si>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</si>
  <si>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</si>
  <si>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</si>
  <si>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</si>
  <si>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</si>
  <si>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</si>
  <si>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</si>
  <si>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</si>
  <si>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</si>
  <si>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</si>
  <si>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Status of Corporate Proposals</t>
  </si>
  <si>
    <t>Short term  -  Secured</t>
  </si>
  <si>
    <t xml:space="preserve">                  -  Unsecured</t>
  </si>
  <si>
    <t>Long term  -  Secured</t>
  </si>
  <si>
    <t>equivalent</t>
  </si>
  <si>
    <t>'000</t>
  </si>
  <si>
    <t>Bank borrowings raised by foreign subsidiaries</t>
  </si>
  <si>
    <t xml:space="preserve"> and denominated in foreign currencies:</t>
  </si>
  <si>
    <t xml:space="preserve"> Hong Kong Dollar</t>
  </si>
  <si>
    <t xml:space="preserve"> Singapore Dollar</t>
  </si>
  <si>
    <t>AUD</t>
  </si>
  <si>
    <t>HKD</t>
  </si>
  <si>
    <t>SGD</t>
  </si>
  <si>
    <t>Group Borrowings and Debt Securities</t>
  </si>
  <si>
    <t>B10.</t>
  </si>
  <si>
    <t>Material Litigation</t>
  </si>
  <si>
    <t xml:space="preserve">Dividend </t>
  </si>
  <si>
    <t xml:space="preserve"> in prior years</t>
  </si>
  <si>
    <t xml:space="preserve"> Japanese Yen</t>
  </si>
  <si>
    <t>JPY</t>
  </si>
  <si>
    <t>A9</t>
  </si>
  <si>
    <t>B7</t>
  </si>
  <si>
    <t>A6</t>
  </si>
  <si>
    <t>B9a</t>
  </si>
  <si>
    <t>B9b</t>
  </si>
  <si>
    <t xml:space="preserve"> Retained earnings</t>
  </si>
  <si>
    <t>PART A</t>
  </si>
  <si>
    <t>PART B</t>
  </si>
  <si>
    <t>Business Segment</t>
  </si>
  <si>
    <t xml:space="preserve">Property </t>
  </si>
  <si>
    <t>Manufacturing</t>
  </si>
  <si>
    <t>General Trading</t>
  </si>
  <si>
    <t>External Sales</t>
  </si>
  <si>
    <t xml:space="preserve">    jointly controlled entities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</si>
  <si>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</si>
  <si>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</si>
  <si>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</si>
  <si>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</si>
  <si>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</si>
  <si>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</si>
  <si>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</si>
  <si>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CONDENSED CONSOLIDATED INCOME STATEMENT</t>
  </si>
  <si>
    <t>By Order Of The Board</t>
  </si>
  <si>
    <t>NG SENG NAM</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</si>
  <si>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</si>
  <si>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</si>
  <si>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</si>
  <si>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</si>
  <si>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</si>
  <si>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</si>
  <si>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</si>
  <si>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</si>
  <si>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</si>
  <si>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</si>
  <si>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Weighted average number of ordinary shares in issue ('000)</t>
  </si>
  <si>
    <t>B12.</t>
  </si>
  <si>
    <t>Effect of unexercised  warrants ('000)</t>
  </si>
  <si>
    <t>Investment</t>
  </si>
  <si>
    <t>Comparisons With Preceding Quarter's Results</t>
  </si>
  <si>
    <t>Current Year Prospects</t>
  </si>
  <si>
    <t>Trade and other receivables</t>
  </si>
  <si>
    <t>Convertible Notes - equity component</t>
  </si>
  <si>
    <t xml:space="preserve"> Pound Sterling</t>
  </si>
  <si>
    <t>GBP</t>
  </si>
  <si>
    <t>B5</t>
  </si>
  <si>
    <t>B12</t>
  </si>
  <si>
    <t>31.12.2007</t>
  </si>
  <si>
    <t>Purchase/disposal of quoted securities by the Group in the ordinary course of business are as follows:-</t>
  </si>
  <si>
    <t xml:space="preserve">   Fair value movement</t>
  </si>
  <si>
    <t xml:space="preserve"> Tax payable</t>
  </si>
  <si>
    <t>Interest paid</t>
  </si>
  <si>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</si>
  <si>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</si>
  <si>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At 1 January 2008</t>
  </si>
  <si>
    <t>*</t>
  </si>
  <si>
    <t xml:space="preserve"> US Dollar</t>
  </si>
  <si>
    <t>USD</t>
  </si>
  <si>
    <t>Investment properties</t>
  </si>
  <si>
    <t>Investments in associates</t>
  </si>
  <si>
    <t>Short term -</t>
  </si>
  <si>
    <t xml:space="preserve">   Secured : Bonds</t>
  </si>
  <si>
    <t>Long term -</t>
  </si>
  <si>
    <t xml:space="preserve">   Unsecured : Convertible Notes </t>
  </si>
  <si>
    <t>Refurbishment of investment properties</t>
  </si>
  <si>
    <t>Adjustments for non-cash items</t>
  </si>
  <si>
    <t>NET (DECREASE)/INCREASE IN CASH</t>
  </si>
  <si>
    <t>At 1 January 2007</t>
  </si>
  <si>
    <t>Total disposal (at disposal value)</t>
  </si>
  <si>
    <t>Company Secretary</t>
  </si>
  <si>
    <t>Proposed Purchase of Land in Bukit Tunku, Kuala Lumpur</t>
  </si>
  <si>
    <t>(i)</t>
  </si>
  <si>
    <t>(ii)</t>
  </si>
  <si>
    <t>Dividend paid to minority interest</t>
  </si>
  <si>
    <t>Increase</t>
  </si>
  <si>
    <t>Ended</t>
  </si>
  <si>
    <t>Income tax (paid)/refund</t>
  </si>
  <si>
    <t>Net cash used in investing activities</t>
  </si>
  <si>
    <t>Net cash generated from financing activities</t>
  </si>
  <si>
    <t>Deposit for property, plant and equipment</t>
  </si>
  <si>
    <t>Transfer within reserve</t>
  </si>
  <si>
    <t>Surplus/(deficit) arising on revaluation</t>
  </si>
  <si>
    <t xml:space="preserve">  of investments</t>
  </si>
  <si>
    <t>Earnings/(Losses) per share (sen):-</t>
  </si>
  <si>
    <t>Share of profit/(loss) of associates</t>
  </si>
  <si>
    <t xml:space="preserve"> controlled entities</t>
  </si>
  <si>
    <t>Share of profit/(loss) of jointly-</t>
  </si>
  <si>
    <t>(d)</t>
  </si>
  <si>
    <t xml:space="preserve">FOR THE FOURTH FINANCIAL QUARTER ENDED 31 DECEMBER  2008 </t>
  </si>
  <si>
    <t>FOR THE FINANCIAL YEAR ENDED 31 DECEMBER 2008</t>
  </si>
  <si>
    <t>31.12.2008</t>
  </si>
  <si>
    <t>12 MONTHS</t>
  </si>
  <si>
    <t>CONDENSED CONSOLIDATED BALANCE SHEET AS AT 31 DECEMBER 2008</t>
  </si>
  <si>
    <t>Deferred taxation</t>
  </si>
  <si>
    <t>Release upon deregistration of an associate</t>
  </si>
  <si>
    <t>Adjustment on previously recognised liabilities</t>
  </si>
  <si>
    <t xml:space="preserve">Movement in subsidiaries' net assets and </t>
  </si>
  <si>
    <t xml:space="preserve">   group reserves</t>
  </si>
  <si>
    <t>Resale of treasury shares</t>
  </si>
  <si>
    <t>Dilution of interest in subsidiaries</t>
  </si>
  <si>
    <t>FOR THE FINANCIAL YEAR  ENDED 31 DECEMBER 2008</t>
  </si>
  <si>
    <t>At 31 DECEMBER 2008</t>
  </si>
  <si>
    <t>At 31 DECEMBER 2007</t>
  </si>
  <si>
    <t>&lt;-------12 MONTHS ENDED-----&gt;</t>
  </si>
  <si>
    <t>Acquisition of additional interest in subsidiaries</t>
  </si>
  <si>
    <t>Proceeds from placement of shares in subsidiary</t>
  </si>
  <si>
    <t>Proceeds from sale of shares in a subsidiary</t>
  </si>
  <si>
    <t>Deposit for proposed acquisition of subsidiary</t>
  </si>
  <si>
    <t>Issuance of convertible bonds</t>
  </si>
  <si>
    <t xml:space="preserve">  AS AT 31 DECEMBER </t>
  </si>
  <si>
    <t>FOURTH FINANCIAL QUARTER ENDED 31 DECEMBER 2008</t>
  </si>
  <si>
    <t>(e)</t>
  </si>
  <si>
    <t>4th Quarter Ended</t>
  </si>
  <si>
    <t>12 Months Period Ended</t>
  </si>
  <si>
    <t>12 Months</t>
  </si>
  <si>
    <t>Year Ended</t>
  </si>
  <si>
    <t>4th Quarter</t>
  </si>
  <si>
    <t xml:space="preserve"> Year Ended</t>
  </si>
  <si>
    <t>The details of the bank borrowings as at 31 December 2008 are as follows:-</t>
  </si>
  <si>
    <t>Total loss on disposal</t>
  </si>
  <si>
    <t xml:space="preserve">   Fair value adjustments</t>
  </si>
  <si>
    <t>(f)</t>
  </si>
  <si>
    <t>Basic earnings/(losses) per share (sen)</t>
  </si>
  <si>
    <t>Diluted earnings/(losses) per share (sen)</t>
  </si>
  <si>
    <t>Earnings/(Losses) Per Share</t>
  </si>
  <si>
    <t>Basic earnings/(losses) per share</t>
  </si>
  <si>
    <t>Fully diluted earnings/(losses) per share</t>
  </si>
  <si>
    <t>27 February 2009</t>
  </si>
  <si>
    <t xml:space="preserve">                                                                                                                                                                                                                                                                                                                                                                                                                                                                                                                                                                                                                                                                                                                                                                                                                                                                                                                                                                                                                                                                                                                                                                                                                                                                                                                                                                                                                                                                                                                                                                                                                                                                                                                                                                                                                                                                                                                                                                                                                                                                                                                                                                                                                                                                                                                                                                                                                                                                                                                                                                                                                                                                                                                                                                                                                                                                                                                                                                                                                                                                                                                                                                                                                                                                                                                                                                                                                                                                                                                                                                                                                                                                                                                                                                                                                                                                                                                                                                                                                                                                                                                                                                                                                                                                                                                                                                                                                                                                                                                                                                                                                                                                                                                                                                                                                                                                                                                                                                                                                                                                                                                                                                                                                                                                                                                                                                                                                                                                                                                                                                                                                                                                                                                                                                                                                                                                                                                                                                                                                                                                                                                                                                                                                                                                                                                                                                                                                                                                                                                                                                                                                                                                                                                                                                                                                                                                                                                                                                                                                                                                                                                                                                                                                                                                                                                                                                                                                                                                                                                                                                                                                                                                                                                                                                                                                                                                                                                                                                                                                                                                                                                                                                                                                                                                                                                                                                                                                                                                                                                                                                                                                                                                                                                                                                                                                                                                                                                                                                                                                                                                                                                                                                                                                                                                                                                                                                                                                   </t>
  </si>
  <si>
    <t>Purchase of available for sale financial assets</t>
  </si>
  <si>
    <t>(c )</t>
  </si>
  <si>
    <t>Proposed Mandate in respect of Mulpha International Bhd's Equity Interest in FKP Property Group</t>
  </si>
  <si>
    <t>Cash generated from operations</t>
  </si>
  <si>
    <t>Investment in associate companies</t>
  </si>
  <si>
    <t xml:space="preserve">(Over)/under provision of taxation </t>
  </si>
  <si>
    <t>Profit/(Loss) for the year</t>
  </si>
  <si>
    <t>Segment analysis for the year ended 31 December 2008 is set out below:</t>
  </si>
  <si>
    <t>Profit/(Loss) from operations</t>
  </si>
  <si>
    <t>Profit/(Loss) before tax</t>
  </si>
  <si>
    <t>Net profit/(loss) for the year</t>
  </si>
  <si>
    <t>Profit/(Loss) Before Tax</t>
  </si>
  <si>
    <t>Profit/(Loss) attributable to equity holders of the parent (RM'000)</t>
  </si>
  <si>
    <t>Fixed deposits pledged</t>
  </si>
  <si>
    <t>Other receivables (non-current)</t>
  </si>
  <si>
    <t>Profit/(Loss) before taxation</t>
  </si>
  <si>
    <t>Net cash generated from operating activities</t>
  </si>
  <si>
    <t>Net drawdown of borrowings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</si>
</sst>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 numFmtId="218" formatCode="[$-409]dddd\,\ mmmm\ dd\,\ yyyy"/>
    <numFmt numFmtId="219" formatCode="[$-409]d\-mmm\-yy;@"/>
  </numFmts>
  <fonts count="64">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0"/>
    </font>
    <font>
      <sz val="11"/>
      <color indexed="8"/>
      <name val="Times New Roman"/>
      <family val="0"/>
    </font>
    <font>
      <b/>
      <sz val="11"/>
      <color indexed="8"/>
      <name val="Times New Roman"/>
      <family val="0"/>
    </font>
    <font>
      <u val="single"/>
      <sz val="11"/>
      <color indexed="8"/>
      <name val="Times New Roman"/>
      <family val="0"/>
    </font>
    <font>
      <u val="single"/>
      <sz val="12"/>
      <color indexed="10"/>
      <name val="Times New Roman"/>
      <family val="0"/>
    </font>
    <font>
      <sz val="14"/>
      <color indexed="10"/>
      <name val="Times New Roman"/>
      <family val="0"/>
    </font>
    <font>
      <u val="single"/>
      <sz val="12"/>
      <color indexed="8"/>
      <name val="Times New Roman"/>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70">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4" fillId="16" borderId="1" applyNumberFormat="0" applyAlignment="0" applyProtection="0"/>
    <xf numFmtId="0" fontId="4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38" fontId="0" fillId="0" borderId="0">
      <alignment/>
      <protection/>
    </xf>
    <xf numFmtId="0" fontId="46" fillId="0" borderId="0" applyNumberFormat="0" applyFill="0" applyBorder="0" applyAlignment="0" applyProtection="0"/>
    <xf numFmtId="0" fontId="6" fillId="0" borderId="0" applyNumberFormat="0" applyFill="0" applyBorder="0" applyAlignment="0" applyProtection="0"/>
    <xf numFmtId="0" fontId="47" fillId="6" borderId="0" applyNumberFormat="0" applyBorder="0" applyAlignment="0" applyProtection="0"/>
    <xf numFmtId="38" fontId="7" fillId="1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7" borderId="1" applyNumberFormat="0" applyAlignment="0" applyProtection="0"/>
    <xf numFmtId="10" fontId="7" fillId="4" borderId="6" applyNumberFormat="0" applyBorder="0" applyAlignment="0" applyProtection="0"/>
    <xf numFmtId="0" fontId="52" fillId="0" borderId="7" applyNumberFormat="0" applyFill="0" applyAlignment="0" applyProtection="0"/>
    <xf numFmtId="0" fontId="53" fillId="7" borderId="0" applyNumberFormat="0" applyBorder="0" applyAlignment="0" applyProtection="0"/>
    <xf numFmtId="193" fontId="9" fillId="0" borderId="0">
      <alignment/>
      <protection/>
    </xf>
    <xf numFmtId="0" fontId="0" fillId="4" borderId="8" applyNumberFormat="0" applyFont="0" applyAlignment="0" applyProtection="0"/>
    <xf numFmtId="0" fontId="54"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5" fillId="0" borderId="0" applyNumberFormat="0" applyFill="0" applyBorder="0" applyAlignment="0" applyProtection="0"/>
    <xf numFmtId="0" fontId="56" fillId="0" borderId="10" applyNumberFormat="0" applyFill="0" applyAlignment="0" applyProtection="0"/>
    <xf numFmtId="0" fontId="52" fillId="0" borderId="0" applyNumberFormat="0" applyFill="0" applyBorder="0" applyAlignment="0" applyProtection="0"/>
  </cellStyleXfs>
  <cellXfs count="398">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2" applyNumberFormat="1" applyFont="1" applyFill="1" applyBorder="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7" fillId="0" borderId="0" xfId="46" applyFont="1" applyAlignment="1">
      <alignment horizontal="lef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195" fontId="12" fillId="0" borderId="0" xfId="42" applyNumberFormat="1" applyFont="1" applyFill="1" applyBorder="1" applyAlignment="1">
      <alignment horizontal="center"/>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Border="1" applyAlignment="1">
      <alignment/>
      <protection/>
    </xf>
    <xf numFmtId="38" fontId="17" fillId="0" borderId="0" xfId="46" applyFont="1" applyAlignment="1" quotePrefix="1">
      <alignment/>
      <protection/>
    </xf>
    <xf numFmtId="38" fontId="17" fillId="0" borderId="0" xfId="46" applyFont="1" applyBorder="1" applyAlignment="1" quotePrefix="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195" fontId="4" fillId="0" borderId="0" xfId="42" applyNumberFormat="1" applyFont="1" applyBorder="1" applyAlignment="1">
      <alignment horizontal="right"/>
    </xf>
    <xf numFmtId="38" fontId="4" fillId="0" borderId="0" xfId="46" applyFont="1">
      <alignment/>
      <protection/>
    </xf>
    <xf numFmtId="41" fontId="4" fillId="0" borderId="0" xfId="46" applyNumberFormat="1" applyFont="1" applyBorder="1">
      <alignment/>
      <protection/>
    </xf>
    <xf numFmtId="41" fontId="4" fillId="0" borderId="12" xfId="46" applyNumberFormat="1" applyFont="1" applyBorder="1">
      <alignment/>
      <protection/>
    </xf>
    <xf numFmtId="41" fontId="4" fillId="0" borderId="0" xfId="46" applyNumberFormat="1" applyFont="1">
      <alignment/>
      <protection/>
    </xf>
    <xf numFmtId="41" fontId="4" fillId="0" borderId="18" xfId="46" applyNumberFormat="1" applyFont="1" applyBorder="1">
      <alignment/>
      <protection/>
    </xf>
    <xf numFmtId="37" fontId="4" fillId="0" borderId="0" xfId="46" applyNumberFormat="1" applyFont="1">
      <alignment/>
      <protection/>
    </xf>
    <xf numFmtId="37" fontId="4" fillId="0" borderId="12" xfId="46" applyNumberFormat="1" applyFont="1" applyBorder="1">
      <alignment/>
      <protection/>
    </xf>
    <xf numFmtId="37" fontId="4" fillId="0" borderId="0" xfId="46" applyNumberFormat="1" applyFont="1" applyBorder="1">
      <alignment/>
      <protection/>
    </xf>
    <xf numFmtId="37" fontId="4" fillId="0" borderId="18" xfId="46" applyNumberFormat="1" applyFont="1" applyBorder="1">
      <alignment/>
      <protection/>
    </xf>
    <xf numFmtId="14" fontId="5" fillId="0" borderId="12" xfId="46" applyNumberFormat="1" applyFont="1" applyBorder="1" applyAlignment="1" quotePrefix="1">
      <alignment horizontal="righ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9" xfId="42" applyNumberFormat="1" applyFont="1" applyBorder="1" applyAlignment="1">
      <alignment/>
    </xf>
    <xf numFmtId="195" fontId="4" fillId="0" borderId="19" xfId="42" applyNumberFormat="1" applyFont="1" applyBorder="1" applyAlignment="1">
      <alignment vertical="center"/>
    </xf>
    <xf numFmtId="195" fontId="4" fillId="0" borderId="20"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20"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0" xfId="46" applyNumberFormat="1" applyFont="1" applyAlignment="1">
      <alignment horizontal="right"/>
      <protection/>
    </xf>
    <xf numFmtId="195" fontId="4" fillId="0" borderId="12" xfId="46" applyNumberFormat="1" applyFont="1" applyBorder="1">
      <alignment/>
      <protection/>
    </xf>
    <xf numFmtId="195" fontId="4" fillId="0" borderId="19" xfId="46" applyNumberFormat="1" applyFont="1" applyBorder="1">
      <alignmen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195" fontId="4" fillId="0" borderId="20" xfId="46" applyNumberFormat="1" applyFont="1" applyBorder="1">
      <alignment/>
      <protection/>
    </xf>
    <xf numFmtId="195" fontId="5"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12" xfId="46" applyFont="1" applyBorder="1">
      <alignment/>
      <protection/>
    </xf>
    <xf numFmtId="38" fontId="4" fillId="0" borderId="0" xfId="46" applyFont="1" applyAlignment="1">
      <alignment/>
      <protection/>
    </xf>
    <xf numFmtId="38" fontId="4" fillId="0" borderId="0" xfId="46" applyFont="1" applyAlignment="1" quotePrefix="1">
      <alignment horizontal="righ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19" xfId="46" applyNumberFormat="1" applyFont="1" applyBorder="1">
      <alignment/>
      <protection/>
    </xf>
    <xf numFmtId="37" fontId="4" fillId="0" borderId="21" xfId="46" applyNumberFormat="1" applyFont="1" applyBorder="1">
      <alignment/>
      <protection/>
    </xf>
    <xf numFmtId="38" fontId="4" fillId="0" borderId="0" xfId="46" applyFont="1" applyAlignment="1">
      <alignment horizontal="center"/>
      <protection/>
    </xf>
    <xf numFmtId="195" fontId="5" fillId="0" borderId="0" xfId="42" applyNumberFormat="1" applyFont="1" applyBorder="1" applyAlignment="1">
      <alignment horizontal="right"/>
    </xf>
    <xf numFmtId="41" fontId="5" fillId="0" borderId="0" xfId="46" applyNumberFormat="1" applyFont="1" applyBorder="1">
      <alignment/>
      <protection/>
    </xf>
    <xf numFmtId="37" fontId="5" fillId="0" borderId="0" xfId="46" applyNumberFormat="1" applyFont="1">
      <alignment/>
      <protection/>
    </xf>
    <xf numFmtId="37" fontId="5" fillId="0" borderId="0" xfId="46" applyNumberFormat="1" applyFont="1" applyBorder="1">
      <alignmen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38" fontId="5" fillId="0" borderId="0" xfId="46" applyFont="1" applyAlignment="1">
      <alignment vertical="center"/>
      <protection/>
    </xf>
    <xf numFmtId="38" fontId="33" fillId="0" borderId="0" xfId="46" applyFont="1" applyAlignment="1">
      <alignment horizontal="center" vertical="center"/>
      <protection/>
    </xf>
    <xf numFmtId="38" fontId="30" fillId="0" borderId="0" xfId="46" applyFont="1" applyAlignment="1">
      <alignment horizontal="center"/>
      <protection/>
    </xf>
    <xf numFmtId="38" fontId="38" fillId="0" borderId="0" xfId="46" applyFont="1" applyAlignment="1">
      <alignment horizontal="center"/>
      <protection/>
    </xf>
    <xf numFmtId="38" fontId="4" fillId="0" borderId="0" xfId="46" applyFont="1" applyAlignment="1">
      <alignment vertical="center"/>
      <protection/>
    </xf>
    <xf numFmtId="38" fontId="30" fillId="0" borderId="0" xfId="46" applyFont="1" applyAlignment="1">
      <alignment horizontal="center" vertical="center"/>
      <protection/>
    </xf>
    <xf numFmtId="38" fontId="32" fillId="0" borderId="0" xfId="46" applyFont="1" applyAlignment="1">
      <alignment horizontal="center" vertical="center"/>
      <protection/>
    </xf>
    <xf numFmtId="38" fontId="33" fillId="0" borderId="0" xfId="46" applyFont="1" applyAlignment="1">
      <alignment horizontal="center"/>
      <protection/>
    </xf>
    <xf numFmtId="38" fontId="5" fillId="0" borderId="0" xfId="46" applyFont="1" applyAlignment="1">
      <alignment horizontal="center" vertical="center"/>
      <protection/>
    </xf>
    <xf numFmtId="43" fontId="4" fillId="0" borderId="0" xfId="42" applyFont="1" applyAlignment="1">
      <alignment/>
    </xf>
    <xf numFmtId="43" fontId="4" fillId="0" borderId="18" xfId="42" applyFont="1" applyBorder="1" applyAlignment="1">
      <alignment vertical="center"/>
    </xf>
    <xf numFmtId="38" fontId="5" fillId="0" borderId="0" xfId="46" applyFont="1" applyAlignment="1">
      <alignment horizontal="left"/>
      <protection/>
    </xf>
    <xf numFmtId="43" fontId="4" fillId="0" borderId="20" xfId="42" applyFont="1" applyFill="1" applyBorder="1" applyAlignment="1">
      <alignment horizontal="right"/>
    </xf>
    <xf numFmtId="195" fontId="4" fillId="0" borderId="0" xfId="42" applyNumberFormat="1" applyFont="1" applyBorder="1" applyAlignment="1">
      <alignment horizontal="center"/>
    </xf>
    <xf numFmtId="38" fontId="5" fillId="0" borderId="0" xfId="46" applyFont="1" applyFill="1" applyAlignment="1">
      <alignment horizontal="left"/>
      <protection/>
    </xf>
    <xf numFmtId="195" fontId="4" fillId="0" borderId="0" xfId="42" applyNumberFormat="1" applyFont="1" applyBorder="1" applyAlignment="1">
      <alignment/>
    </xf>
    <xf numFmtId="38" fontId="11" fillId="0" borderId="0" xfId="46" applyFont="1">
      <alignment/>
      <protection/>
    </xf>
    <xf numFmtId="38" fontId="4" fillId="0" borderId="20" xfId="46" applyFont="1" applyBorder="1">
      <alignment/>
      <protection/>
    </xf>
    <xf numFmtId="43" fontId="4" fillId="0" borderId="0" xfId="42" applyFont="1" applyBorder="1" applyAlignment="1">
      <alignment/>
    </xf>
    <xf numFmtId="43" fontId="4" fillId="0" borderId="20" xfId="42" applyFont="1" applyBorder="1" applyAlignment="1">
      <alignment/>
    </xf>
    <xf numFmtId="195" fontId="4" fillId="0" borderId="20" xfId="42" applyNumberFormat="1" applyFont="1" applyBorder="1" applyAlignment="1">
      <alignment horizontal="right"/>
    </xf>
    <xf numFmtId="195" fontId="4" fillId="0" borderId="0" xfId="42" applyNumberFormat="1" applyFont="1" applyBorder="1" applyAlignment="1">
      <alignment/>
    </xf>
    <xf numFmtId="195" fontId="4" fillId="0" borderId="0" xfId="42" applyNumberFormat="1" applyFont="1" applyBorder="1" applyAlignment="1">
      <alignment horizontal="left"/>
    </xf>
    <xf numFmtId="38" fontId="5" fillId="0" borderId="0" xfId="46" applyFont="1" applyBorder="1" applyAlignment="1">
      <alignment horizontal="right"/>
      <protection/>
    </xf>
    <xf numFmtId="41" fontId="4" fillId="0" borderId="0" xfId="42" applyNumberFormat="1" applyFont="1" applyFill="1" applyBorder="1" applyAlignment="1">
      <alignment/>
    </xf>
    <xf numFmtId="41" fontId="4" fillId="0" borderId="0" xfId="42" applyNumberFormat="1" applyFont="1" applyBorder="1" applyAlignment="1">
      <alignment/>
    </xf>
    <xf numFmtId="41" fontId="4" fillId="0" borderId="21" xfId="42" applyNumberFormat="1" applyFont="1" applyBorder="1" applyAlignment="1">
      <alignment/>
    </xf>
    <xf numFmtId="41" fontId="4" fillId="0" borderId="21" xfId="46" applyNumberFormat="1" applyFont="1" applyBorder="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4" fillId="0" borderId="0" xfId="46" applyNumberFormat="1" applyFont="1" applyBorder="1" applyAlignment="1">
      <alignment horizontal="right"/>
      <protection/>
    </xf>
    <xf numFmtId="38" fontId="4" fillId="0" borderId="21" xfId="46" applyFont="1" applyBorder="1">
      <alignment/>
      <protection/>
    </xf>
    <xf numFmtId="38" fontId="4" fillId="0" borderId="0" xfId="46" applyFont="1" applyAlignment="1">
      <alignment vertical="justify"/>
      <protection/>
    </xf>
    <xf numFmtId="38" fontId="4" fillId="0" borderId="0" xfId="46" applyFont="1" applyAlignment="1">
      <alignment horizontal="right" vertical="justify"/>
      <protection/>
    </xf>
    <xf numFmtId="38" fontId="4" fillId="0" borderId="21" xfId="46" applyFont="1" applyBorder="1" applyAlignment="1">
      <alignment horizontal="right" vertical="justify"/>
      <protection/>
    </xf>
    <xf numFmtId="38" fontId="4" fillId="0" borderId="20" xfId="46" applyFont="1" applyBorder="1" applyAlignment="1">
      <alignment/>
      <protection/>
    </xf>
    <xf numFmtId="37" fontId="4" fillId="0" borderId="20" xfId="46" applyNumberFormat="1" applyFont="1" applyBorder="1" applyAlignment="1">
      <alignment/>
      <protection/>
    </xf>
    <xf numFmtId="38" fontId="40" fillId="0" borderId="0" xfId="46" applyFont="1">
      <alignment/>
      <protection/>
    </xf>
    <xf numFmtId="212" fontId="39" fillId="0" borderId="0" xfId="46" applyNumberFormat="1" applyFont="1" applyBorder="1" applyAlignment="1" quotePrefix="1">
      <alignment horizontal="right"/>
      <protection/>
    </xf>
    <xf numFmtId="38" fontId="5" fillId="0" borderId="0" xfId="46" applyFont="1" applyFill="1">
      <alignment/>
      <protection/>
    </xf>
    <xf numFmtId="38" fontId="4" fillId="0" borderId="0" xfId="46" applyFont="1" applyAlignment="1">
      <alignment horizontal="justify" vertical="justify"/>
      <protection/>
    </xf>
    <xf numFmtId="38" fontId="17" fillId="0" borderId="0" xfId="46" applyFont="1" applyAlignment="1">
      <alignment horizontal="justify" vertical="justify"/>
      <protection/>
    </xf>
    <xf numFmtId="195" fontId="12" fillId="0" borderId="0" xfId="42" applyNumberFormat="1" applyFont="1" applyBorder="1" applyAlignment="1">
      <alignment vertical="center"/>
    </xf>
    <xf numFmtId="195" fontId="17" fillId="0" borderId="19" xfId="42" applyNumberFormat="1" applyFont="1" applyBorder="1" applyAlignment="1">
      <alignment vertical="center"/>
    </xf>
    <xf numFmtId="195" fontId="17" fillId="0" borderId="0" xfId="42" applyNumberFormat="1" applyFont="1" applyAlignment="1">
      <alignment vertical="center"/>
    </xf>
    <xf numFmtId="195" fontId="17" fillId="0" borderId="0" xfId="42" applyNumberFormat="1" applyFont="1" applyBorder="1" applyAlignment="1">
      <alignment vertical="center"/>
    </xf>
    <xf numFmtId="41" fontId="12" fillId="0" borderId="0" xfId="46" applyNumberFormat="1" applyFont="1" applyFill="1">
      <alignment/>
      <protection/>
    </xf>
    <xf numFmtId="41" fontId="17" fillId="0" borderId="0" xfId="42" applyNumberFormat="1" applyFont="1" applyFill="1" applyBorder="1" applyAlignment="1">
      <alignment/>
    </xf>
    <xf numFmtId="195" fontId="12" fillId="0" borderId="0" xfId="42" applyNumberFormat="1" applyFont="1" applyAlignment="1">
      <alignment/>
    </xf>
    <xf numFmtId="195" fontId="5" fillId="0" borderId="0" xfId="42" applyNumberFormat="1" applyFont="1" applyFill="1" applyBorder="1" applyAlignment="1">
      <alignment horizontal="right"/>
    </xf>
    <xf numFmtId="41" fontId="5" fillId="0" borderId="0" xfId="46" applyNumberFormat="1" applyFont="1" applyFill="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41" fontId="5" fillId="0" borderId="18" xfId="46" applyNumberFormat="1" applyFont="1" applyFill="1" applyBorder="1">
      <alignment/>
      <protection/>
    </xf>
    <xf numFmtId="37" fontId="5" fillId="0" borderId="0" xfId="46" applyNumberFormat="1" applyFont="1" applyFill="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18" xfId="46" applyNumberFormat="1" applyFont="1" applyFill="1" applyBorder="1">
      <alignment/>
      <protection/>
    </xf>
    <xf numFmtId="38" fontId="4" fillId="0" borderId="20" xfId="46" applyFont="1" applyFill="1" applyBorder="1">
      <alignment/>
      <protection/>
    </xf>
    <xf numFmtId="40" fontId="4" fillId="0" borderId="20" xfId="46" applyNumberFormat="1" applyFont="1" applyFill="1" applyBorder="1">
      <alignment/>
      <protection/>
    </xf>
    <xf numFmtId="43" fontId="4" fillId="0" borderId="20" xfId="42" applyFont="1" applyFill="1" applyBorder="1" applyAlignment="1">
      <alignment/>
    </xf>
    <xf numFmtId="195" fontId="5" fillId="0" borderId="0" xfId="42" applyNumberFormat="1" applyFont="1" applyFill="1" applyAlignment="1">
      <alignment/>
    </xf>
    <xf numFmtId="41" fontId="5" fillId="0" borderId="21" xfId="42" applyNumberFormat="1" applyFont="1" applyFill="1" applyBorder="1" applyAlignment="1">
      <alignment/>
    </xf>
    <xf numFmtId="41" fontId="4" fillId="0" borderId="0" xfId="42" applyNumberFormat="1" applyFont="1" applyFill="1" applyAlignment="1">
      <alignment/>
    </xf>
    <xf numFmtId="195" fontId="5" fillId="0" borderId="19" xfId="42" applyNumberFormat="1" applyFont="1" applyBorder="1" applyAlignment="1">
      <alignment/>
    </xf>
    <xf numFmtId="195" fontId="5" fillId="0" borderId="19" xfId="42" applyNumberFormat="1" applyFont="1" applyBorder="1" applyAlignment="1">
      <alignment vertical="center"/>
    </xf>
    <xf numFmtId="195" fontId="5" fillId="0" borderId="20" xfId="42" applyNumberFormat="1" applyFont="1" applyBorder="1" applyAlignment="1">
      <alignment vertical="center"/>
    </xf>
    <xf numFmtId="195" fontId="5" fillId="0" borderId="0" xfId="42" applyNumberFormat="1" applyFont="1" applyBorder="1" applyAlignment="1">
      <alignment vertical="center"/>
    </xf>
    <xf numFmtId="195" fontId="5" fillId="0" borderId="12" xfId="42" applyNumberFormat="1" applyFont="1" applyBorder="1" applyAlignment="1">
      <alignment vertical="center"/>
    </xf>
    <xf numFmtId="195" fontId="5" fillId="0" borderId="19" xfId="42" applyNumberFormat="1" applyFont="1" applyFill="1" applyBorder="1" applyAlignment="1">
      <alignment/>
    </xf>
    <xf numFmtId="195" fontId="5" fillId="0" borderId="20" xfId="42" applyNumberFormat="1" applyFont="1" applyBorder="1" applyAlignment="1">
      <alignment/>
    </xf>
    <xf numFmtId="43" fontId="5" fillId="0" borderId="18" xfId="42" applyFont="1" applyBorder="1" applyAlignment="1">
      <alignment vertical="center"/>
    </xf>
    <xf numFmtId="41" fontId="40" fillId="0" borderId="0" xfId="46" applyNumberFormat="1" applyFont="1">
      <alignment/>
      <protection/>
    </xf>
    <xf numFmtId="41" fontId="40" fillId="0" borderId="0" xfId="46" applyNumberFormat="1" applyFont="1" applyFill="1">
      <alignment/>
      <protection/>
    </xf>
    <xf numFmtId="41" fontId="39" fillId="0" borderId="21" xfId="42" applyNumberFormat="1" applyFont="1" applyFill="1" applyBorder="1" applyAlignment="1">
      <alignment/>
    </xf>
    <xf numFmtId="41" fontId="5" fillId="0" borderId="0" xfId="42" applyNumberFormat="1" applyFont="1" applyFill="1" applyBorder="1" applyAlignment="1">
      <alignment/>
    </xf>
    <xf numFmtId="0" fontId="5" fillId="0" borderId="0" xfId="0" applyNumberFormat="1" applyFont="1" applyAlignment="1">
      <alignment/>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5" fillId="0" borderId="20" xfId="46" applyNumberFormat="1" applyFont="1" applyFill="1" applyBorder="1">
      <alignment/>
      <protection/>
    </xf>
    <xf numFmtId="2" fontId="4" fillId="0" borderId="0" xfId="46" applyNumberFormat="1" applyFont="1">
      <alignment/>
      <protection/>
    </xf>
    <xf numFmtId="41" fontId="4" fillId="0" borderId="0" xfId="47" applyNumberFormat="1" applyFont="1" applyFill="1">
      <alignment/>
      <protection/>
    </xf>
    <xf numFmtId="41" fontId="4" fillId="0" borderId="0" xfId="47" applyNumberFormat="1" applyFont="1" applyFill="1" applyBorder="1">
      <alignment/>
      <protection/>
    </xf>
    <xf numFmtId="41" fontId="40" fillId="0" borderId="0" xfId="47" applyNumberFormat="1" applyFont="1" applyFill="1">
      <alignment/>
      <protection/>
    </xf>
    <xf numFmtId="41" fontId="12" fillId="0" borderId="0" xfId="47" applyNumberFormat="1" applyFont="1" applyFill="1">
      <alignment/>
      <protection/>
    </xf>
    <xf numFmtId="195" fontId="5" fillId="0" borderId="0" xfId="42" applyNumberFormat="1" applyFont="1" applyFill="1" applyAlignment="1">
      <alignment vertical="center"/>
    </xf>
    <xf numFmtId="38" fontId="40" fillId="0" borderId="21" xfId="46" applyFont="1" applyBorder="1">
      <alignment/>
      <protection/>
    </xf>
    <xf numFmtId="195" fontId="40" fillId="0" borderId="0" xfId="42" applyNumberFormat="1" applyFont="1" applyFill="1" applyBorder="1" applyAlignment="1">
      <alignment/>
    </xf>
    <xf numFmtId="195" fontId="40" fillId="0" borderId="0" xfId="42" applyNumberFormat="1" applyFont="1" applyBorder="1" applyAlignment="1">
      <alignment/>
    </xf>
    <xf numFmtId="38" fontId="40" fillId="0" borderId="0" xfId="46" applyFont="1" applyBorder="1">
      <alignment/>
      <protection/>
    </xf>
    <xf numFmtId="195" fontId="40" fillId="0" borderId="12" xfId="42" applyNumberFormat="1" applyFont="1" applyFill="1" applyBorder="1" applyAlignment="1">
      <alignment/>
    </xf>
    <xf numFmtId="195" fontId="40" fillId="0" borderId="0" xfId="42" applyNumberFormat="1" applyFont="1" applyBorder="1" applyAlignment="1">
      <alignment/>
    </xf>
    <xf numFmtId="195" fontId="40" fillId="0" borderId="0" xfId="42" applyNumberFormat="1" applyFont="1" applyBorder="1" applyAlignment="1">
      <alignment horizontal="left"/>
    </xf>
    <xf numFmtId="195" fontId="40" fillId="0" borderId="21" xfId="42" applyNumberFormat="1" applyFont="1" applyFill="1" applyBorder="1" applyAlignment="1">
      <alignment/>
    </xf>
    <xf numFmtId="38" fontId="40" fillId="0" borderId="21" xfId="46" applyFont="1" applyFill="1" applyBorder="1">
      <alignment/>
      <protection/>
    </xf>
    <xf numFmtId="38" fontId="40" fillId="0" borderId="20" xfId="46" applyFont="1" applyFill="1" applyBorder="1" applyAlignment="1">
      <alignment/>
      <protection/>
    </xf>
    <xf numFmtId="37" fontId="40" fillId="0" borderId="0" xfId="46" applyNumberFormat="1" applyFont="1" applyFill="1">
      <alignment/>
      <protection/>
    </xf>
    <xf numFmtId="37" fontId="40" fillId="0" borderId="12" xfId="46" applyNumberFormat="1" applyFont="1" applyFill="1" applyBorder="1">
      <alignment/>
      <protection/>
    </xf>
    <xf numFmtId="37" fontId="40" fillId="0" borderId="19" xfId="46" applyNumberFormat="1" applyFont="1" applyFill="1" applyBorder="1">
      <alignment/>
      <protection/>
    </xf>
    <xf numFmtId="37" fontId="40" fillId="0" borderId="21" xfId="46" applyNumberFormat="1" applyFont="1" applyFill="1" applyBorder="1">
      <alignment/>
      <protection/>
    </xf>
    <xf numFmtId="37" fontId="40" fillId="0" borderId="0" xfId="46" applyNumberFormat="1" applyFont="1" applyFill="1" applyBorder="1">
      <alignment/>
      <protection/>
    </xf>
    <xf numFmtId="37" fontId="40" fillId="0" borderId="20" xfId="42" applyNumberFormat="1" applyFont="1" applyBorder="1" applyAlignment="1">
      <alignment/>
    </xf>
    <xf numFmtId="212" fontId="17" fillId="0" borderId="0" xfId="46" applyNumberFormat="1" applyFont="1" applyFill="1" applyBorder="1">
      <alignment/>
      <protection/>
    </xf>
    <xf numFmtId="212" fontId="4" fillId="0" borderId="0" xfId="46" applyNumberFormat="1" applyFont="1" applyFill="1" applyBorder="1">
      <alignment/>
      <protection/>
    </xf>
    <xf numFmtId="212" fontId="17" fillId="0" borderId="0" xfId="46" applyNumberFormat="1" applyFont="1" applyFill="1" applyBorder="1" applyAlignment="1" quotePrefix="1">
      <alignment horizontal="right"/>
      <protection/>
    </xf>
    <xf numFmtId="212" fontId="4" fillId="0" borderId="18" xfId="46" applyNumberFormat="1" applyFont="1" applyFill="1" applyBorder="1" applyAlignment="1">
      <alignment horizontal="right"/>
      <protection/>
    </xf>
    <xf numFmtId="212" fontId="5" fillId="0" borderId="0" xfId="46" applyNumberFormat="1" applyFont="1" applyFill="1" applyBorder="1">
      <alignment/>
      <protection/>
    </xf>
    <xf numFmtId="212" fontId="5" fillId="0" borderId="0" xfId="46" applyNumberFormat="1" applyFont="1" applyFill="1" applyBorder="1" applyAlignment="1" quotePrefix="1">
      <alignment horizontal="right"/>
      <protection/>
    </xf>
    <xf numFmtId="212" fontId="4" fillId="0" borderId="18" xfId="46" applyNumberFormat="1" applyFont="1" applyFill="1" applyBorder="1" applyAlignment="1" quotePrefix="1">
      <alignment horizontal="right"/>
      <protection/>
    </xf>
    <xf numFmtId="212" fontId="4" fillId="0" borderId="0" xfId="46" applyNumberFormat="1" applyFont="1" applyFill="1" applyBorder="1" applyAlignment="1">
      <alignment horizontal="right"/>
      <protection/>
    </xf>
    <xf numFmtId="195" fontId="4" fillId="0" borderId="0" xfId="46" applyNumberFormat="1" applyFont="1" applyFill="1">
      <alignment/>
      <protection/>
    </xf>
    <xf numFmtId="219" fontId="4" fillId="0" borderId="0" xfId="46" applyNumberFormat="1" applyFont="1" quotePrefix="1">
      <alignment/>
      <protection/>
    </xf>
    <xf numFmtId="212" fontId="5" fillId="0" borderId="18" xfId="46" applyNumberFormat="1" applyFont="1" applyFill="1" applyBorder="1" applyAlignment="1" quotePrefix="1">
      <alignment horizontal="right"/>
      <protection/>
    </xf>
    <xf numFmtId="38" fontId="5" fillId="0" borderId="0" xfId="46" applyFont="1" applyFill="1" applyAlignment="1">
      <alignment horizontal="center"/>
      <protection/>
    </xf>
    <xf numFmtId="38" fontId="14" fillId="0" borderId="0" xfId="46" applyFont="1" applyAlignment="1">
      <alignment horizontal="center"/>
      <protection/>
    </xf>
    <xf numFmtId="38" fontId="29" fillId="0" borderId="0" xfId="46" applyFont="1" applyAlignment="1">
      <alignment horizontal="center"/>
      <protection/>
    </xf>
    <xf numFmtId="38" fontId="5"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38" fontId="5" fillId="0" borderId="0" xfId="46" applyFont="1" applyAlignment="1">
      <alignment horizontal="right"/>
      <protection/>
    </xf>
    <xf numFmtId="15" fontId="4" fillId="7" borderId="22" xfId="46" applyNumberFormat="1" applyFont="1" applyFill="1" applyBorder="1" applyAlignment="1">
      <alignment horizontal="center"/>
      <protection/>
    </xf>
    <xf numFmtId="0" fontId="4" fillId="7" borderId="23" xfId="46" applyNumberFormat="1" applyFont="1" applyFill="1" applyBorder="1" applyAlignment="1">
      <alignment horizontal="center"/>
      <protection/>
    </xf>
    <xf numFmtId="15" fontId="4" fillId="0" borderId="22" xfId="46" applyNumberFormat="1" applyFont="1" applyBorder="1" applyAlignment="1">
      <alignment horizontal="center"/>
      <protection/>
    </xf>
    <xf numFmtId="0" fontId="4" fillId="0" borderId="23" xfId="46" applyNumberFormat="1" applyFont="1" applyBorder="1" applyAlignment="1">
      <alignment horizontal="center"/>
      <protection/>
    </xf>
    <xf numFmtId="0" fontId="5" fillId="0" borderId="22" xfId="46" applyNumberFormat="1" applyFont="1" applyBorder="1" applyAlignment="1">
      <alignment horizontal="center"/>
      <protection/>
    </xf>
    <xf numFmtId="0" fontId="5" fillId="0" borderId="19" xfId="46" applyNumberFormat="1" applyFont="1" applyBorder="1" applyAlignment="1">
      <alignment horizontal="center"/>
      <protection/>
    </xf>
    <xf numFmtId="0" fontId="5" fillId="0" borderId="23" xfId="46" applyNumberFormat="1" applyFont="1" applyBorder="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Custom - Style8_MIB 4Qtr Rpt 2008" xfId="47"/>
    <cellStyle name="Explanatory Text" xfId="48"/>
    <cellStyle name="Followed Hyperlink" xfId="49"/>
    <cellStyle name="Good" xfId="50"/>
    <cellStyle name="Grey" xfId="51"/>
    <cellStyle name="Heading 1" xfId="52"/>
    <cellStyle name="Heading 2" xfId="53"/>
    <cellStyle name="Heading 3" xfId="54"/>
    <cellStyle name="Heading 4" xfId="55"/>
    <cellStyle name="Hyperlink" xfId="56"/>
    <cellStyle name="Input" xfId="57"/>
    <cellStyle name="Input [yellow]" xfId="58"/>
    <cellStyle name="Linked Cell" xfId="59"/>
    <cellStyle name="Neutral" xfId="60"/>
    <cellStyle name="Normal - Style1" xfId="61"/>
    <cellStyle name="Note" xfId="62"/>
    <cellStyle name="Output" xfId="63"/>
    <cellStyle name="Percent" xfId="64"/>
    <cellStyle name="Percent [2]" xfId="65"/>
    <cellStyle name="percentage"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85725</xdr:rowOff>
    </xdr:from>
    <xdr:to>
      <xdr:col>10</xdr:col>
      <xdr:colOff>733425</xdr:colOff>
      <xdr:row>49</xdr:row>
      <xdr:rowOff>342900</xdr:rowOff>
    </xdr:to>
    <xdr:sp>
      <xdr:nvSpPr>
        <xdr:cNvPr id="1" name="Text 48"/>
        <xdr:cNvSpPr txBox="1">
          <a:spLocks noChangeArrowheads="1"/>
        </xdr:cNvSpPr>
      </xdr:nvSpPr>
      <xdr:spPr>
        <a:xfrm>
          <a:off x="200025" y="9382125"/>
          <a:ext cx="6981825"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 should be read in conjunction with the Annual Audited Financial Statements of the Group for the year ended 31 December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84</xdr:row>
      <xdr:rowOff>171450</xdr:rowOff>
    </xdr:from>
    <xdr:to>
      <xdr:col>6</xdr:col>
      <xdr:colOff>1181100</xdr:colOff>
      <xdr:row>87</xdr:row>
      <xdr:rowOff>161925</xdr:rowOff>
    </xdr:to>
    <xdr:sp>
      <xdr:nvSpPr>
        <xdr:cNvPr id="1" name="Text 48"/>
        <xdr:cNvSpPr txBox="1">
          <a:spLocks noChangeArrowheads="1"/>
        </xdr:cNvSpPr>
      </xdr:nvSpPr>
      <xdr:spPr>
        <a:xfrm>
          <a:off x="228600" y="15697200"/>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114300</xdr:rowOff>
    </xdr:from>
    <xdr:to>
      <xdr:col>6</xdr:col>
      <xdr:colOff>733425</xdr:colOff>
      <xdr:row>8</xdr:row>
      <xdr:rowOff>114300</xdr:rowOff>
    </xdr:to>
    <xdr:sp>
      <xdr:nvSpPr>
        <xdr:cNvPr id="1" name="Line 1"/>
        <xdr:cNvSpPr>
          <a:spLocks/>
        </xdr:cNvSpPr>
      </xdr:nvSpPr>
      <xdr:spPr>
        <a:xfrm>
          <a:off x="6096000" y="1838325"/>
          <a:ext cx="5619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733425</xdr:colOff>
      <xdr:row>9</xdr:row>
      <xdr:rowOff>47625</xdr:rowOff>
    </xdr:to>
    <xdr:sp>
      <xdr:nvSpPr>
        <xdr:cNvPr id="2" name="Line 2"/>
        <xdr:cNvSpPr>
          <a:spLocks/>
        </xdr:cNvSpPr>
      </xdr:nvSpPr>
      <xdr:spPr>
        <a:xfrm>
          <a:off x="5924550" y="19716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9</xdr:row>
      <xdr:rowOff>38100</xdr:rowOff>
    </xdr:from>
    <xdr:to>
      <xdr:col>6</xdr:col>
      <xdr:colOff>733425</xdr:colOff>
      <xdr:row>9</xdr:row>
      <xdr:rowOff>47625</xdr:rowOff>
    </xdr:to>
    <xdr:sp>
      <xdr:nvSpPr>
        <xdr:cNvPr id="3" name="Line 3"/>
        <xdr:cNvSpPr>
          <a:spLocks/>
        </xdr:cNvSpPr>
      </xdr:nvSpPr>
      <xdr:spPr>
        <a:xfrm flipV="1">
          <a:off x="6134100" y="19621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9</xdr:row>
      <xdr:rowOff>123825</xdr:rowOff>
    </xdr:from>
    <xdr:to>
      <xdr:col>5</xdr:col>
      <xdr:colOff>0</xdr:colOff>
      <xdr:row>9</xdr:row>
      <xdr:rowOff>123825</xdr:rowOff>
    </xdr:to>
    <xdr:sp>
      <xdr:nvSpPr>
        <xdr:cNvPr id="4" name="Line 4"/>
        <xdr:cNvSpPr>
          <a:spLocks/>
        </xdr:cNvSpPr>
      </xdr:nvSpPr>
      <xdr:spPr>
        <a:xfrm flipH="1">
          <a:off x="5086350" y="20478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9</xdr:row>
      <xdr:rowOff>133350</xdr:rowOff>
    </xdr:from>
    <xdr:to>
      <xdr:col>6</xdr:col>
      <xdr:colOff>638175</xdr:colOff>
      <xdr:row>9</xdr:row>
      <xdr:rowOff>133350</xdr:rowOff>
    </xdr:to>
    <xdr:sp>
      <xdr:nvSpPr>
        <xdr:cNvPr id="5" name="Line 6"/>
        <xdr:cNvSpPr>
          <a:spLocks/>
        </xdr:cNvSpPr>
      </xdr:nvSpPr>
      <xdr:spPr>
        <a:xfrm>
          <a:off x="6029325" y="20574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55</xdr:row>
      <xdr:rowOff>47625</xdr:rowOff>
    </xdr:from>
    <xdr:to>
      <xdr:col>6</xdr:col>
      <xdr:colOff>733425</xdr:colOff>
      <xdr:row>55</xdr:row>
      <xdr:rowOff>47625</xdr:rowOff>
    </xdr:to>
    <xdr:sp>
      <xdr:nvSpPr>
        <xdr:cNvPr id="6" name="Line 8"/>
        <xdr:cNvSpPr>
          <a:spLocks/>
        </xdr:cNvSpPr>
      </xdr:nvSpPr>
      <xdr:spPr>
        <a:xfrm>
          <a:off x="5924550" y="1090612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55</xdr:row>
      <xdr:rowOff>38100</xdr:rowOff>
    </xdr:from>
    <xdr:to>
      <xdr:col>6</xdr:col>
      <xdr:colOff>733425</xdr:colOff>
      <xdr:row>55</xdr:row>
      <xdr:rowOff>47625</xdr:rowOff>
    </xdr:to>
    <xdr:sp>
      <xdr:nvSpPr>
        <xdr:cNvPr id="7" name="Line 9"/>
        <xdr:cNvSpPr>
          <a:spLocks/>
        </xdr:cNvSpPr>
      </xdr:nvSpPr>
      <xdr:spPr>
        <a:xfrm flipV="1">
          <a:off x="6134100" y="1089660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55</xdr:row>
      <xdr:rowOff>123825</xdr:rowOff>
    </xdr:from>
    <xdr:to>
      <xdr:col>5</xdr:col>
      <xdr:colOff>0</xdr:colOff>
      <xdr:row>55</xdr:row>
      <xdr:rowOff>123825</xdr:rowOff>
    </xdr:to>
    <xdr:sp>
      <xdr:nvSpPr>
        <xdr:cNvPr id="8" name="Line 10"/>
        <xdr:cNvSpPr>
          <a:spLocks/>
        </xdr:cNvSpPr>
      </xdr:nvSpPr>
      <xdr:spPr>
        <a:xfrm flipH="1">
          <a:off x="5086350" y="10982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55</xdr:row>
      <xdr:rowOff>133350</xdr:rowOff>
    </xdr:from>
    <xdr:to>
      <xdr:col>6</xdr:col>
      <xdr:colOff>638175</xdr:colOff>
      <xdr:row>55</xdr:row>
      <xdr:rowOff>133350</xdr:rowOff>
    </xdr:to>
    <xdr:sp>
      <xdr:nvSpPr>
        <xdr:cNvPr id="9" name="Line 12"/>
        <xdr:cNvSpPr>
          <a:spLocks/>
        </xdr:cNvSpPr>
      </xdr:nvSpPr>
      <xdr:spPr>
        <a:xfrm>
          <a:off x="6029325" y="1099185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8</xdr:row>
      <xdr:rowOff>114300</xdr:rowOff>
    </xdr:from>
    <xdr:to>
      <xdr:col>6</xdr:col>
      <xdr:colOff>0</xdr:colOff>
      <xdr:row>8</xdr:row>
      <xdr:rowOff>114300</xdr:rowOff>
    </xdr:to>
    <xdr:sp>
      <xdr:nvSpPr>
        <xdr:cNvPr id="10" name="Line 18"/>
        <xdr:cNvSpPr>
          <a:spLocks/>
        </xdr:cNvSpPr>
      </xdr:nvSpPr>
      <xdr:spPr>
        <a:xfrm>
          <a:off x="5924550" y="1838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0</xdr:colOff>
      <xdr:row>9</xdr:row>
      <xdr:rowOff>47625</xdr:rowOff>
    </xdr:to>
    <xdr:sp>
      <xdr:nvSpPr>
        <xdr:cNvPr id="11" name="Line 19"/>
        <xdr:cNvSpPr>
          <a:spLocks/>
        </xdr:cNvSpPr>
      </xdr:nvSpPr>
      <xdr:spPr>
        <a:xfrm>
          <a:off x="5924550" y="19716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38100</xdr:rowOff>
    </xdr:from>
    <xdr:to>
      <xdr:col>6</xdr:col>
      <xdr:colOff>0</xdr:colOff>
      <xdr:row>9</xdr:row>
      <xdr:rowOff>47625</xdr:rowOff>
    </xdr:to>
    <xdr:sp>
      <xdr:nvSpPr>
        <xdr:cNvPr id="12" name="Line 20"/>
        <xdr:cNvSpPr>
          <a:spLocks/>
        </xdr:cNvSpPr>
      </xdr:nvSpPr>
      <xdr:spPr>
        <a:xfrm flipV="1">
          <a:off x="5924550" y="19621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133350</xdr:rowOff>
    </xdr:from>
    <xdr:to>
      <xdr:col>6</xdr:col>
      <xdr:colOff>0</xdr:colOff>
      <xdr:row>9</xdr:row>
      <xdr:rowOff>133350</xdr:rowOff>
    </xdr:to>
    <xdr:sp>
      <xdr:nvSpPr>
        <xdr:cNvPr id="13" name="Line 21"/>
        <xdr:cNvSpPr>
          <a:spLocks/>
        </xdr:cNvSpPr>
      </xdr:nvSpPr>
      <xdr:spPr>
        <a:xfrm>
          <a:off x="5924550" y="20574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55</xdr:row>
      <xdr:rowOff>47625</xdr:rowOff>
    </xdr:from>
    <xdr:to>
      <xdr:col>6</xdr:col>
      <xdr:colOff>0</xdr:colOff>
      <xdr:row>55</xdr:row>
      <xdr:rowOff>47625</xdr:rowOff>
    </xdr:to>
    <xdr:sp>
      <xdr:nvSpPr>
        <xdr:cNvPr id="14" name="Line 22"/>
        <xdr:cNvSpPr>
          <a:spLocks/>
        </xdr:cNvSpPr>
      </xdr:nvSpPr>
      <xdr:spPr>
        <a:xfrm>
          <a:off x="5924550" y="109061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55</xdr:row>
      <xdr:rowOff>38100</xdr:rowOff>
    </xdr:from>
    <xdr:to>
      <xdr:col>6</xdr:col>
      <xdr:colOff>0</xdr:colOff>
      <xdr:row>55</xdr:row>
      <xdr:rowOff>47625</xdr:rowOff>
    </xdr:to>
    <xdr:sp>
      <xdr:nvSpPr>
        <xdr:cNvPr id="15" name="Line 23"/>
        <xdr:cNvSpPr>
          <a:spLocks/>
        </xdr:cNvSpPr>
      </xdr:nvSpPr>
      <xdr:spPr>
        <a:xfrm flipV="1">
          <a:off x="5924550" y="1089660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55</xdr:row>
      <xdr:rowOff>133350</xdr:rowOff>
    </xdr:from>
    <xdr:to>
      <xdr:col>6</xdr:col>
      <xdr:colOff>0</xdr:colOff>
      <xdr:row>55</xdr:row>
      <xdr:rowOff>133350</xdr:rowOff>
    </xdr:to>
    <xdr:sp>
      <xdr:nvSpPr>
        <xdr:cNvPr id="16" name="Line 24"/>
        <xdr:cNvSpPr>
          <a:spLocks/>
        </xdr:cNvSpPr>
      </xdr:nvSpPr>
      <xdr:spPr>
        <a:xfrm>
          <a:off x="5924550" y="1099185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49</xdr:row>
      <xdr:rowOff>95250</xdr:rowOff>
    </xdr:from>
    <xdr:to>
      <xdr:col>16</xdr:col>
      <xdr:colOff>914400</xdr:colOff>
      <xdr:row>50</xdr:row>
      <xdr:rowOff>180975</xdr:rowOff>
    </xdr:to>
    <xdr:sp>
      <xdr:nvSpPr>
        <xdr:cNvPr id="17" name="Text 48"/>
        <xdr:cNvSpPr txBox="1">
          <a:spLocks noChangeArrowheads="1"/>
        </xdr:cNvSpPr>
      </xdr:nvSpPr>
      <xdr:spPr>
        <a:xfrm>
          <a:off x="447675" y="9591675"/>
          <a:ext cx="12458700" cy="2857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Equity should be read in conjunction with the Annual Audited Financial Statements of the Group for the year ended 31 December 2007)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81</xdr:row>
      <xdr:rowOff>133350</xdr:rowOff>
    </xdr:from>
    <xdr:to>
      <xdr:col>5</xdr:col>
      <xdr:colOff>923925</xdr:colOff>
      <xdr:row>84</xdr:row>
      <xdr:rowOff>123825</xdr:rowOff>
    </xdr:to>
    <xdr:sp>
      <xdr:nvSpPr>
        <xdr:cNvPr id="1" name="Text 48"/>
        <xdr:cNvSpPr txBox="1">
          <a:spLocks noChangeArrowheads="1"/>
        </xdr:cNvSpPr>
      </xdr:nvSpPr>
      <xdr:spPr>
        <a:xfrm>
          <a:off x="104775" y="15001875"/>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Cash Flow Statements should be read in conjunction with the audited Annual Financial Statements of the Group for the year ended 31 December 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104775</xdr:rowOff>
    </xdr:from>
    <xdr:to>
      <xdr:col>8</xdr:col>
      <xdr:colOff>885825</xdr:colOff>
      <xdr:row>25</xdr:row>
      <xdr:rowOff>9525</xdr:rowOff>
    </xdr:to>
    <xdr:sp>
      <xdr:nvSpPr>
        <xdr:cNvPr id="1" name="Text 48"/>
        <xdr:cNvSpPr txBox="1">
          <a:spLocks noChangeArrowheads="1"/>
        </xdr:cNvSpPr>
      </xdr:nvSpPr>
      <xdr:spPr>
        <a:xfrm>
          <a:off x="466725" y="4114800"/>
          <a:ext cx="5934075"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2007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104775</xdr:rowOff>
    </xdr:from>
    <xdr:to>
      <xdr:col>8</xdr:col>
      <xdr:colOff>876300</xdr:colOff>
      <xdr:row>28</xdr:row>
      <xdr:rowOff>133350</xdr:rowOff>
    </xdr:to>
    <xdr:sp>
      <xdr:nvSpPr>
        <xdr:cNvPr id="2" name="Text 48"/>
        <xdr:cNvSpPr txBox="1">
          <a:spLocks noChangeArrowheads="1"/>
        </xdr:cNvSpPr>
      </xdr:nvSpPr>
      <xdr:spPr>
        <a:xfrm>
          <a:off x="466725" y="5114925"/>
          <a:ext cx="5924550" cy="4286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30</xdr:row>
      <xdr:rowOff>0</xdr:rowOff>
    </xdr:from>
    <xdr:to>
      <xdr:col>8</xdr:col>
      <xdr:colOff>885825</xdr:colOff>
      <xdr:row>31</xdr:row>
      <xdr:rowOff>57150</xdr:rowOff>
    </xdr:to>
    <xdr:sp>
      <xdr:nvSpPr>
        <xdr:cNvPr id="3" name="Text 48"/>
        <xdr:cNvSpPr txBox="1">
          <a:spLocks noChangeArrowheads="1"/>
        </xdr:cNvSpPr>
      </xdr:nvSpPr>
      <xdr:spPr>
        <a:xfrm>
          <a:off x="466725" y="5810250"/>
          <a:ext cx="5934075"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9525</xdr:colOff>
      <xdr:row>31</xdr:row>
      <xdr:rowOff>123825</xdr:rowOff>
    </xdr:from>
    <xdr:to>
      <xdr:col>8</xdr:col>
      <xdr:colOff>885825</xdr:colOff>
      <xdr:row>39</xdr:row>
      <xdr:rowOff>47625</xdr:rowOff>
    </xdr:to>
    <xdr:sp>
      <xdr:nvSpPr>
        <xdr:cNvPr id="4" name="Text 48"/>
        <xdr:cNvSpPr txBox="1">
          <a:spLocks noChangeArrowheads="1"/>
        </xdr:cNvSpPr>
      </xdr:nvSpPr>
      <xdr:spPr>
        <a:xfrm>
          <a:off x="476250" y="6134100"/>
          <a:ext cx="5924550" cy="1390650"/>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The global financial turmoil resulted in depressed stock markets, lower market valuations for assets and adverse currency movement including the Australian dollar versus the Ringgit.  The losses attributable to these factors comprise impairment, trading and foreign exchange losses totalling RM95.64 million on investments and the Group's equity share of impairment losses recognised by FKP Property Group (an Australian associate) mainly in respect of its properties totalling RM98.69 million.  Save as disclosed, there were no other material unusual items affecting assets, liabilities, equity, net income or cash flows of the Group for the current year ended 31 December 2008.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41</xdr:row>
      <xdr:rowOff>171450</xdr:rowOff>
    </xdr:from>
    <xdr:to>
      <xdr:col>8</xdr:col>
      <xdr:colOff>876300</xdr:colOff>
      <xdr:row>43</xdr:row>
      <xdr:rowOff>190500</xdr:rowOff>
    </xdr:to>
    <xdr:sp>
      <xdr:nvSpPr>
        <xdr:cNvPr id="5" name="Text 48"/>
        <xdr:cNvSpPr txBox="1">
          <a:spLocks noChangeArrowheads="1"/>
        </xdr:cNvSpPr>
      </xdr:nvSpPr>
      <xdr:spPr>
        <a:xfrm>
          <a:off x="485775" y="8039100"/>
          <a:ext cx="5905500" cy="4191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changes in estimates of amounts reported in prior financial years that have a material effect in the current year.
</a:t>
          </a:r>
          <a:r>
            <a:rPr lang="en-US" cap="none" sz="1200" b="0" i="0" u="none" baseline="0">
              <a:solidFill>
                <a:srgbClr val="000000"/>
              </a:solidFill>
              <a:latin typeface="Times New Roman"/>
              <a:ea typeface="Times New Roman"/>
              <a:cs typeface="Times New Roman"/>
            </a:rPr>
            <a:t>.</a:t>
          </a:r>
        </a:p>
      </xdr:txBody>
    </xdr:sp>
    <xdr:clientData/>
  </xdr:twoCellAnchor>
  <xdr:twoCellAnchor>
    <xdr:from>
      <xdr:col>1</xdr:col>
      <xdr:colOff>295275</xdr:colOff>
      <xdr:row>46</xdr:row>
      <xdr:rowOff>0</xdr:rowOff>
    </xdr:from>
    <xdr:to>
      <xdr:col>9</xdr:col>
      <xdr:colOff>9525</xdr:colOff>
      <xdr:row>46</xdr:row>
      <xdr:rowOff>0</xdr:rowOff>
    </xdr:to>
    <xdr:sp>
      <xdr:nvSpPr>
        <xdr:cNvPr id="6" name="Text 48"/>
        <xdr:cNvSpPr txBox="1">
          <a:spLocks noChangeArrowheads="1"/>
        </xdr:cNvSpPr>
      </xdr:nvSpPr>
      <xdr:spPr>
        <a:xfrm>
          <a:off x="762000" y="8867775"/>
          <a:ext cx="57054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46</xdr:row>
      <xdr:rowOff>0</xdr:rowOff>
    </xdr:from>
    <xdr:to>
      <xdr:col>9</xdr:col>
      <xdr:colOff>9525</xdr:colOff>
      <xdr:row>46</xdr:row>
      <xdr:rowOff>0</xdr:rowOff>
    </xdr:to>
    <xdr:sp>
      <xdr:nvSpPr>
        <xdr:cNvPr id="7" name="Text 48"/>
        <xdr:cNvSpPr txBox="1">
          <a:spLocks noChangeArrowheads="1"/>
        </xdr:cNvSpPr>
      </xdr:nvSpPr>
      <xdr:spPr>
        <a:xfrm>
          <a:off x="762000" y="8867775"/>
          <a:ext cx="57054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295275</xdr:colOff>
      <xdr:row>51</xdr:row>
      <xdr:rowOff>0</xdr:rowOff>
    </xdr:from>
    <xdr:to>
      <xdr:col>9</xdr:col>
      <xdr:colOff>28575</xdr:colOff>
      <xdr:row>51</xdr:row>
      <xdr:rowOff>0</xdr:rowOff>
    </xdr:to>
    <xdr:sp>
      <xdr:nvSpPr>
        <xdr:cNvPr id="8" name="Text 48"/>
        <xdr:cNvSpPr txBox="1">
          <a:spLocks noChangeArrowheads="1"/>
        </xdr:cNvSpPr>
      </xdr:nvSpPr>
      <xdr:spPr>
        <a:xfrm>
          <a:off x="762000" y="9829800"/>
          <a:ext cx="57245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55</xdr:row>
      <xdr:rowOff>85725</xdr:rowOff>
    </xdr:from>
    <xdr:to>
      <xdr:col>8</xdr:col>
      <xdr:colOff>885825</xdr:colOff>
      <xdr:row>56</xdr:row>
      <xdr:rowOff>133350</xdr:rowOff>
    </xdr:to>
    <xdr:sp>
      <xdr:nvSpPr>
        <xdr:cNvPr id="9" name="Text 48"/>
        <xdr:cNvSpPr txBox="1">
          <a:spLocks noChangeArrowheads="1"/>
        </xdr:cNvSpPr>
      </xdr:nvSpPr>
      <xdr:spPr>
        <a:xfrm>
          <a:off x="476250" y="10715625"/>
          <a:ext cx="5924550"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year.</a:t>
          </a:r>
        </a:p>
      </xdr:txBody>
    </xdr:sp>
    <xdr:clientData/>
  </xdr:twoCellAnchor>
  <xdr:twoCellAnchor>
    <xdr:from>
      <xdr:col>1</xdr:col>
      <xdr:colOff>38100</xdr:colOff>
      <xdr:row>84</xdr:row>
      <xdr:rowOff>171450</xdr:rowOff>
    </xdr:from>
    <xdr:to>
      <xdr:col>8</xdr:col>
      <xdr:colOff>876300</xdr:colOff>
      <xdr:row>87</xdr:row>
      <xdr:rowOff>19050</xdr:rowOff>
    </xdr:to>
    <xdr:sp>
      <xdr:nvSpPr>
        <xdr:cNvPr id="10" name="Text 48"/>
        <xdr:cNvSpPr txBox="1">
          <a:spLocks noChangeArrowheads="1"/>
        </xdr:cNvSpPr>
      </xdr:nvSpPr>
      <xdr:spPr>
        <a:xfrm>
          <a:off x="504825" y="16268700"/>
          <a:ext cx="5886450" cy="4476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285750</xdr:colOff>
      <xdr:row>102</xdr:row>
      <xdr:rowOff>180975</xdr:rowOff>
    </xdr:from>
    <xdr:to>
      <xdr:col>8</xdr:col>
      <xdr:colOff>857250</xdr:colOff>
      <xdr:row>107</xdr:row>
      <xdr:rowOff>114300</xdr:rowOff>
    </xdr:to>
    <xdr:sp>
      <xdr:nvSpPr>
        <xdr:cNvPr id="11" name="Text 48"/>
        <xdr:cNvSpPr txBox="1">
          <a:spLocks noChangeArrowheads="1"/>
        </xdr:cNvSpPr>
      </xdr:nvSpPr>
      <xdr:spPr>
        <a:xfrm>
          <a:off x="752475" y="19878675"/>
          <a:ext cx="5619750" cy="9334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Mulpha Land Berhad ("MLB"), a subsidiary of the Company, disposed of the entire issued and paid-up share capital of Purnama Suri Sdn Bhd ("PSSB") to MDCon Holdings Sdn Bhd for a cash consideration of RM150,000 on 13 February 2008. PSSB was an inactive wholly-owned subsidiary of  MLB.</a:t>
          </a:r>
        </a:p>
      </xdr:txBody>
    </xdr:sp>
    <xdr:clientData/>
  </xdr:twoCellAnchor>
  <xdr:twoCellAnchor>
    <xdr:from>
      <xdr:col>1</xdr:col>
      <xdr:colOff>257175</xdr:colOff>
      <xdr:row>164</xdr:row>
      <xdr:rowOff>171450</xdr:rowOff>
    </xdr:from>
    <xdr:to>
      <xdr:col>8</xdr:col>
      <xdr:colOff>819150</xdr:colOff>
      <xdr:row>166</xdr:row>
      <xdr:rowOff>28575</xdr:rowOff>
    </xdr:to>
    <xdr:sp>
      <xdr:nvSpPr>
        <xdr:cNvPr id="12" name="Text 48"/>
        <xdr:cNvSpPr txBox="1">
          <a:spLocks noChangeArrowheads="1"/>
        </xdr:cNvSpPr>
      </xdr:nvSpPr>
      <xdr:spPr>
        <a:xfrm>
          <a:off x="723900" y="31051500"/>
          <a:ext cx="5610225"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2007 are as follows:-                        </a:t>
          </a:r>
        </a:p>
      </xdr:txBody>
    </xdr:sp>
    <xdr:clientData/>
  </xdr:twoCellAnchor>
  <xdr:twoCellAnchor>
    <xdr:from>
      <xdr:col>0</xdr:col>
      <xdr:colOff>0</xdr:colOff>
      <xdr:row>179</xdr:row>
      <xdr:rowOff>0</xdr:rowOff>
    </xdr:from>
    <xdr:to>
      <xdr:col>9</xdr:col>
      <xdr:colOff>28575</xdr:colOff>
      <xdr:row>179</xdr:row>
      <xdr:rowOff>0</xdr:rowOff>
    </xdr:to>
    <xdr:sp>
      <xdr:nvSpPr>
        <xdr:cNvPr id="13" name="Text 48"/>
        <xdr:cNvSpPr txBox="1">
          <a:spLocks noChangeArrowheads="1"/>
        </xdr:cNvSpPr>
      </xdr:nvSpPr>
      <xdr:spPr>
        <a:xfrm>
          <a:off x="0" y="33785175"/>
          <a:ext cx="64865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179</xdr:row>
      <xdr:rowOff>0</xdr:rowOff>
    </xdr:from>
    <xdr:to>
      <xdr:col>9</xdr:col>
      <xdr:colOff>28575</xdr:colOff>
      <xdr:row>179</xdr:row>
      <xdr:rowOff>0</xdr:rowOff>
    </xdr:to>
    <xdr:sp>
      <xdr:nvSpPr>
        <xdr:cNvPr id="14" name="Text 48"/>
        <xdr:cNvSpPr txBox="1">
          <a:spLocks noChangeArrowheads="1"/>
        </xdr:cNvSpPr>
      </xdr:nvSpPr>
      <xdr:spPr>
        <a:xfrm>
          <a:off x="2266950" y="33785175"/>
          <a:ext cx="42195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179</xdr:row>
      <xdr:rowOff>0</xdr:rowOff>
    </xdr:from>
    <xdr:to>
      <xdr:col>9</xdr:col>
      <xdr:colOff>28575</xdr:colOff>
      <xdr:row>179</xdr:row>
      <xdr:rowOff>0</xdr:rowOff>
    </xdr:to>
    <xdr:sp>
      <xdr:nvSpPr>
        <xdr:cNvPr id="15" name="Text 48"/>
        <xdr:cNvSpPr txBox="1">
          <a:spLocks noChangeArrowheads="1"/>
        </xdr:cNvSpPr>
      </xdr:nvSpPr>
      <xdr:spPr>
        <a:xfrm>
          <a:off x="2266950" y="33785175"/>
          <a:ext cx="42195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179</xdr:row>
      <xdr:rowOff>0</xdr:rowOff>
    </xdr:from>
    <xdr:to>
      <xdr:col>9</xdr:col>
      <xdr:colOff>28575</xdr:colOff>
      <xdr:row>179</xdr:row>
      <xdr:rowOff>0</xdr:rowOff>
    </xdr:to>
    <xdr:sp>
      <xdr:nvSpPr>
        <xdr:cNvPr id="16" name="Text 48"/>
        <xdr:cNvSpPr txBox="1">
          <a:spLocks noChangeArrowheads="1"/>
        </xdr:cNvSpPr>
      </xdr:nvSpPr>
      <xdr:spPr>
        <a:xfrm>
          <a:off x="2266950" y="33785175"/>
          <a:ext cx="42195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179</xdr:row>
      <xdr:rowOff>0</xdr:rowOff>
    </xdr:from>
    <xdr:to>
      <xdr:col>8</xdr:col>
      <xdr:colOff>885825</xdr:colOff>
      <xdr:row>179</xdr:row>
      <xdr:rowOff>0</xdr:rowOff>
    </xdr:to>
    <xdr:sp>
      <xdr:nvSpPr>
        <xdr:cNvPr id="17" name="Text 48"/>
        <xdr:cNvSpPr txBox="1">
          <a:spLocks noChangeArrowheads="1"/>
        </xdr:cNvSpPr>
      </xdr:nvSpPr>
      <xdr:spPr>
        <a:xfrm>
          <a:off x="2238375" y="33785175"/>
          <a:ext cx="416242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179</xdr:row>
      <xdr:rowOff>0</xdr:rowOff>
    </xdr:from>
    <xdr:to>
      <xdr:col>9</xdr:col>
      <xdr:colOff>28575</xdr:colOff>
      <xdr:row>179</xdr:row>
      <xdr:rowOff>0</xdr:rowOff>
    </xdr:to>
    <xdr:sp>
      <xdr:nvSpPr>
        <xdr:cNvPr id="18" name="Text 48"/>
        <xdr:cNvSpPr txBox="1">
          <a:spLocks noChangeArrowheads="1"/>
        </xdr:cNvSpPr>
      </xdr:nvSpPr>
      <xdr:spPr>
        <a:xfrm>
          <a:off x="2238375" y="33785175"/>
          <a:ext cx="42481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179</xdr:row>
      <xdr:rowOff>0</xdr:rowOff>
    </xdr:from>
    <xdr:to>
      <xdr:col>8</xdr:col>
      <xdr:colOff>866775</xdr:colOff>
      <xdr:row>179</xdr:row>
      <xdr:rowOff>0</xdr:rowOff>
    </xdr:to>
    <xdr:sp>
      <xdr:nvSpPr>
        <xdr:cNvPr id="19" name="Text 48"/>
        <xdr:cNvSpPr txBox="1">
          <a:spLocks noChangeArrowheads="1"/>
        </xdr:cNvSpPr>
      </xdr:nvSpPr>
      <xdr:spPr>
        <a:xfrm>
          <a:off x="723900" y="33785175"/>
          <a:ext cx="56578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96</xdr:row>
      <xdr:rowOff>180975</xdr:rowOff>
    </xdr:from>
    <xdr:to>
      <xdr:col>8</xdr:col>
      <xdr:colOff>819150</xdr:colOff>
      <xdr:row>98</xdr:row>
      <xdr:rowOff>114300</xdr:rowOff>
    </xdr:to>
    <xdr:sp>
      <xdr:nvSpPr>
        <xdr:cNvPr id="20" name="Text 48"/>
        <xdr:cNvSpPr txBox="1">
          <a:spLocks noChangeArrowheads="1"/>
        </xdr:cNvSpPr>
      </xdr:nvSpPr>
      <xdr:spPr>
        <a:xfrm>
          <a:off x="466725" y="18678525"/>
          <a:ext cx="5867400"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are no material events subsequent to 31 December 2008 to be disclosed.</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179</xdr:row>
      <xdr:rowOff>0</xdr:rowOff>
    </xdr:from>
    <xdr:to>
      <xdr:col>9</xdr:col>
      <xdr:colOff>28575</xdr:colOff>
      <xdr:row>179</xdr:row>
      <xdr:rowOff>0</xdr:rowOff>
    </xdr:to>
    <xdr:sp>
      <xdr:nvSpPr>
        <xdr:cNvPr id="21" name="Text 48"/>
        <xdr:cNvSpPr txBox="1">
          <a:spLocks noChangeArrowheads="1"/>
        </xdr:cNvSpPr>
      </xdr:nvSpPr>
      <xdr:spPr>
        <a:xfrm>
          <a:off x="2266950" y="33785175"/>
          <a:ext cx="42195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90</xdr:row>
      <xdr:rowOff>152400</xdr:rowOff>
    </xdr:from>
    <xdr:to>
      <xdr:col>8</xdr:col>
      <xdr:colOff>876300</xdr:colOff>
      <xdr:row>93</xdr:row>
      <xdr:rowOff>76200</xdr:rowOff>
    </xdr:to>
    <xdr:sp>
      <xdr:nvSpPr>
        <xdr:cNvPr id="22" name="Text 48"/>
        <xdr:cNvSpPr txBox="1">
          <a:spLocks noChangeArrowheads="1"/>
        </xdr:cNvSpPr>
      </xdr:nvSpPr>
      <xdr:spPr>
        <a:xfrm>
          <a:off x="485775" y="17449800"/>
          <a:ext cx="5905500" cy="523875"/>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Capital commitments for the purchase of property, plant and equipment as at 31 December 2008 amounted to RM52.6</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175</xdr:row>
      <xdr:rowOff>161925</xdr:rowOff>
    </xdr:from>
    <xdr:to>
      <xdr:col>8</xdr:col>
      <xdr:colOff>828675</xdr:colOff>
      <xdr:row>177</xdr:row>
      <xdr:rowOff>19050</xdr:rowOff>
    </xdr:to>
    <xdr:sp>
      <xdr:nvSpPr>
        <xdr:cNvPr id="23" name="Text 48"/>
        <xdr:cNvSpPr txBox="1">
          <a:spLocks noChangeArrowheads="1"/>
        </xdr:cNvSpPr>
      </xdr:nvSpPr>
      <xdr:spPr>
        <a:xfrm>
          <a:off x="733425" y="33147000"/>
          <a:ext cx="5610225"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xdr:row>
      <xdr:rowOff>104775</xdr:rowOff>
    </xdr:from>
    <xdr:to>
      <xdr:col>8</xdr:col>
      <xdr:colOff>933450</xdr:colOff>
      <xdr:row>18</xdr:row>
      <xdr:rowOff>142875</xdr:rowOff>
    </xdr:to>
    <xdr:sp>
      <xdr:nvSpPr>
        <xdr:cNvPr id="24" name="Text 48"/>
        <xdr:cNvSpPr txBox="1">
          <a:spLocks noChangeArrowheads="1"/>
        </xdr:cNvSpPr>
      </xdr:nvSpPr>
      <xdr:spPr>
        <a:xfrm>
          <a:off x="476250" y="1828800"/>
          <a:ext cx="5972175" cy="1762125"/>
        </a:xfrm>
        <a:prstGeom prst="rect">
          <a:avLst/>
        </a:prstGeom>
        <a:solidFill>
          <a:srgbClr val="FFFFFF"/>
        </a:solidFill>
        <a:ln w="1" cmpd="sng">
          <a:noFill/>
        </a:ln>
      </xdr:spPr>
      <xdr:txBody>
        <a:bodyPr vertOverflow="clip" wrap="square" lIns="27432" tIns="27432" rIns="27432" bIns="0" anchor="ctr"/>
        <a:p>
          <a:pPr algn="just">
            <a:defRPr/>
          </a:pPr>
          <a:r>
            <a:rPr lang="en-US" cap="none" sz="11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 Board  and paragraph 9.22 and Appendix 9B of the Listing Requirements of Bursa Malaysia Securities Berhad, and should be read in conjunction with the Group's annual audited financial statements for the year ended 31 December 2007.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accounting policies and methods of computation adopted by the Group for the interim financial report are consistent with those adopted for the annual audited financial statements for the year ended 31 December 2007.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47</xdr:row>
      <xdr:rowOff>152400</xdr:rowOff>
    </xdr:from>
    <xdr:to>
      <xdr:col>8</xdr:col>
      <xdr:colOff>876300</xdr:colOff>
      <xdr:row>51</xdr:row>
      <xdr:rowOff>95250</xdr:rowOff>
    </xdr:to>
    <xdr:sp>
      <xdr:nvSpPr>
        <xdr:cNvPr id="25" name="Text 48"/>
        <xdr:cNvSpPr txBox="1">
          <a:spLocks noChangeArrowheads="1"/>
        </xdr:cNvSpPr>
      </xdr:nvSpPr>
      <xdr:spPr>
        <a:xfrm>
          <a:off x="485775" y="9220200"/>
          <a:ext cx="5905500" cy="7048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ended 31 December 2008, the Company has bought back 40,415,400 ordinary shares of RM0.50 each at an average cost of RM1.073 per share. The shares bought back have been retained as treasury shares.</a:t>
          </a:r>
        </a:p>
      </xdr:txBody>
    </xdr:sp>
    <xdr:clientData/>
  </xdr:twoCellAnchor>
  <xdr:twoCellAnchor>
    <xdr:from>
      <xdr:col>1</xdr:col>
      <xdr:colOff>276225</xdr:colOff>
      <xdr:row>108</xdr:row>
      <xdr:rowOff>85725</xdr:rowOff>
    </xdr:from>
    <xdr:to>
      <xdr:col>8</xdr:col>
      <xdr:colOff>904875</xdr:colOff>
      <xdr:row>112</xdr:row>
      <xdr:rowOff>0</xdr:rowOff>
    </xdr:to>
    <xdr:sp>
      <xdr:nvSpPr>
        <xdr:cNvPr id="26" name="Text 48"/>
        <xdr:cNvSpPr txBox="1">
          <a:spLocks noChangeArrowheads="1"/>
        </xdr:cNvSpPr>
      </xdr:nvSpPr>
      <xdr:spPr>
        <a:xfrm>
          <a:off x="742950" y="20983575"/>
          <a:ext cx="5676900" cy="6096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Manta Far East Limited ("MFEL"), an indirect 88% owned subsidiary of Mulpha International Bhd ("MIB") and a limited company incorporated in Hong Kong, has been deregistered and dissolved on 17 October 2008. MFEL was dissolved as it was inactive.</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257175</xdr:colOff>
      <xdr:row>113</xdr:row>
      <xdr:rowOff>133350</xdr:rowOff>
    </xdr:from>
    <xdr:to>
      <xdr:col>8</xdr:col>
      <xdr:colOff>904875</xdr:colOff>
      <xdr:row>138</xdr:row>
      <xdr:rowOff>47625</xdr:rowOff>
    </xdr:to>
    <xdr:sp>
      <xdr:nvSpPr>
        <xdr:cNvPr id="27" name="Text 48"/>
        <xdr:cNvSpPr txBox="1">
          <a:spLocks noChangeArrowheads="1"/>
        </xdr:cNvSpPr>
      </xdr:nvSpPr>
      <xdr:spPr>
        <a:xfrm>
          <a:off x="723900" y="21917025"/>
          <a:ext cx="5695950" cy="38100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MIB had on 19 September 2008 acquired 145,920,000 ordinary shares in Rotol Singapore Ltd ("RSL"), representing 38% of the issued and paid-up share capital of RSL, from J Singapore Investments Pte Ltd, for a total cash consideration of S$8,755,200 (approximately RM21 million) ("Acquisition"). Arising from the Acquisition, RSL is now an associated company of MIB. Pursuant to the Acquisition, MIB shall, in accordance with the provisions of the Singapore Code on Take-Overs and Mergers, be obliged to undertake a conditional mandatory offer to acquire the remaining RSL shares not</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already owned by MIB at an offer price not lower than the purchase price of S$0.06 per share paid by MIB for the Acquisition ("Mandatory Offer"). The Mandatory Offer is conditional upon MIB receiving acceptances in respect of such number of RSL shares which, when taken together with the 38% of the RSL shares already owned by MIB, will result in MIB holding more than 50% of shares in RSL.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At the close of the Mandatory Offer on 6 November 2008, valid acceptances were received for 16,431,910 shares, representing approximately 4.28% of the issued share capital of RSL. These acceptances together with the 38% shareholding already owned by MIB amounted to an aggregate of approximately 42.28% of the issued share capital of RSL and as such, the condition of holding more than 50% of the issued shares of RSL was not fulfilled. Accordingly, the Mandatory Offer has lapsed and MIB's shareholding in RSL remains at 38%.</a:t>
          </a:r>
        </a:p>
      </xdr:txBody>
    </xdr:sp>
    <xdr:clientData/>
  </xdr:twoCellAnchor>
  <xdr:twoCellAnchor>
    <xdr:from>
      <xdr:col>1</xdr:col>
      <xdr:colOff>238125</xdr:colOff>
      <xdr:row>138</xdr:row>
      <xdr:rowOff>180975</xdr:rowOff>
    </xdr:from>
    <xdr:to>
      <xdr:col>8</xdr:col>
      <xdr:colOff>895350</xdr:colOff>
      <xdr:row>145</xdr:row>
      <xdr:rowOff>66675</xdr:rowOff>
    </xdr:to>
    <xdr:sp>
      <xdr:nvSpPr>
        <xdr:cNvPr id="28" name="Text 48"/>
        <xdr:cNvSpPr txBox="1">
          <a:spLocks noChangeArrowheads="1"/>
        </xdr:cNvSpPr>
      </xdr:nvSpPr>
      <xdr:spPr>
        <a:xfrm>
          <a:off x="704850" y="25860375"/>
          <a:ext cx="5705475" cy="12858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MIB had on 12 November 2008 commenced members' voluntary winding-up proceedings for the following 3 wholly-owned subsidiaries :- C &amp; J Sdn Bhd, Resource Timberland Sdn Bhd (f.k.a. Mulpha Timberland Sdn Bhd) and Modern Fashionwear Sdn Bhd (f.k.a. Mulpha Fashionwear (M) Sdn Bhd). These subsidiaries are to be wound-up as they have ceased business activities and are inactive. The effect on the net tangible assets and earnings of the MIB Group is not material.                    </a:t>
          </a:r>
        </a:p>
      </xdr:txBody>
    </xdr:sp>
    <xdr:clientData/>
  </xdr:twoCellAnchor>
  <xdr:twoCellAnchor>
    <xdr:from>
      <xdr:col>1</xdr:col>
      <xdr:colOff>228600</xdr:colOff>
      <xdr:row>146</xdr:row>
      <xdr:rowOff>0</xdr:rowOff>
    </xdr:from>
    <xdr:to>
      <xdr:col>8</xdr:col>
      <xdr:colOff>885825</xdr:colOff>
      <xdr:row>152</xdr:row>
      <xdr:rowOff>171450</xdr:rowOff>
    </xdr:to>
    <xdr:sp>
      <xdr:nvSpPr>
        <xdr:cNvPr id="29" name="Text 48"/>
        <xdr:cNvSpPr txBox="1">
          <a:spLocks noChangeArrowheads="1"/>
        </xdr:cNvSpPr>
      </xdr:nvSpPr>
      <xdr:spPr>
        <a:xfrm>
          <a:off x="695325" y="27279600"/>
          <a:ext cx="5705475" cy="13716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MIB Group had with effect from 24 June 2008 accounted for its interest in FKP Property Group ("FKP") as an associate company.  Prior to 24 June 2008, the FKP securities were disclosed as "available for sale financial assets" in the balance sheet.  The change in the method of accounting was based on MIB's Group increased shareholding in FKP and the ability to exercise significant influence through the Group's representatives on the Board of Directors of FKP. As at 31 December 2008, the Group held a 22.8% interest in  FKP.</a:t>
          </a:r>
        </a:p>
      </xdr:txBody>
    </xdr:sp>
    <xdr:clientData/>
  </xdr:twoCellAnchor>
  <xdr:twoCellAnchor>
    <xdr:from>
      <xdr:col>1</xdr:col>
      <xdr:colOff>228600</xdr:colOff>
      <xdr:row>154</xdr:row>
      <xdr:rowOff>0</xdr:rowOff>
    </xdr:from>
    <xdr:to>
      <xdr:col>8</xdr:col>
      <xdr:colOff>885825</xdr:colOff>
      <xdr:row>160</xdr:row>
      <xdr:rowOff>171450</xdr:rowOff>
    </xdr:to>
    <xdr:sp>
      <xdr:nvSpPr>
        <xdr:cNvPr id="30" name="Text 48"/>
        <xdr:cNvSpPr txBox="1">
          <a:spLocks noChangeArrowheads="1"/>
        </xdr:cNvSpPr>
      </xdr:nvSpPr>
      <xdr:spPr>
        <a:xfrm>
          <a:off x="695325" y="28879800"/>
          <a:ext cx="5705475" cy="13716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Mulpha Argyle Property Sdn Bhd ("MAPSB"), which is 51% owned by Mulpha Land Berhad ("MLB") and 49% owned by two other shareholders ("the other shareholders"), has been reclassified from an associate to a subsidiary with effect from 1 December 2008 based on the written confirmation from the other shareholders that MLB has control over the financial and operational policies of MAPSB.</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343</xdr:row>
      <xdr:rowOff>0</xdr:rowOff>
    </xdr:from>
    <xdr:to>
      <xdr:col>10</xdr:col>
      <xdr:colOff>0</xdr:colOff>
      <xdr:row>343</xdr:row>
      <xdr:rowOff>0</xdr:rowOff>
    </xdr:to>
    <xdr:sp>
      <xdr:nvSpPr>
        <xdr:cNvPr id="1" name="Text 48"/>
        <xdr:cNvSpPr txBox="1">
          <a:spLocks noChangeArrowheads="1"/>
        </xdr:cNvSpPr>
      </xdr:nvSpPr>
      <xdr:spPr>
        <a:xfrm>
          <a:off x="400050" y="65474850"/>
          <a:ext cx="66008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343</xdr:row>
      <xdr:rowOff>0</xdr:rowOff>
    </xdr:from>
    <xdr:to>
      <xdr:col>10</xdr:col>
      <xdr:colOff>0</xdr:colOff>
      <xdr:row>343</xdr:row>
      <xdr:rowOff>0</xdr:rowOff>
    </xdr:to>
    <xdr:sp>
      <xdr:nvSpPr>
        <xdr:cNvPr id="2" name="Text 48"/>
        <xdr:cNvSpPr txBox="1">
          <a:spLocks noChangeArrowheads="1"/>
        </xdr:cNvSpPr>
      </xdr:nvSpPr>
      <xdr:spPr>
        <a:xfrm>
          <a:off x="352425" y="654748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343</xdr:row>
      <xdr:rowOff>0</xdr:rowOff>
    </xdr:from>
    <xdr:to>
      <xdr:col>10</xdr:col>
      <xdr:colOff>0</xdr:colOff>
      <xdr:row>343</xdr:row>
      <xdr:rowOff>0</xdr:rowOff>
    </xdr:to>
    <xdr:sp>
      <xdr:nvSpPr>
        <xdr:cNvPr id="3" name="Text 48"/>
        <xdr:cNvSpPr txBox="1">
          <a:spLocks noChangeArrowheads="1"/>
        </xdr:cNvSpPr>
      </xdr:nvSpPr>
      <xdr:spPr>
        <a:xfrm>
          <a:off x="352425" y="654748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343</xdr:row>
      <xdr:rowOff>0</xdr:rowOff>
    </xdr:from>
    <xdr:to>
      <xdr:col>10</xdr:col>
      <xdr:colOff>0</xdr:colOff>
      <xdr:row>343</xdr:row>
      <xdr:rowOff>0</xdr:rowOff>
    </xdr:to>
    <xdr:sp>
      <xdr:nvSpPr>
        <xdr:cNvPr id="4" name="Text 48"/>
        <xdr:cNvSpPr txBox="1">
          <a:spLocks noChangeArrowheads="1"/>
        </xdr:cNvSpPr>
      </xdr:nvSpPr>
      <xdr:spPr>
        <a:xfrm>
          <a:off x="381000" y="65474850"/>
          <a:ext cx="6619875"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343</xdr:row>
      <xdr:rowOff>0</xdr:rowOff>
    </xdr:from>
    <xdr:to>
      <xdr:col>10</xdr:col>
      <xdr:colOff>0</xdr:colOff>
      <xdr:row>343</xdr:row>
      <xdr:rowOff>0</xdr:rowOff>
    </xdr:to>
    <xdr:sp>
      <xdr:nvSpPr>
        <xdr:cNvPr id="5" name="Text 48"/>
        <xdr:cNvSpPr txBox="1">
          <a:spLocks noChangeArrowheads="1"/>
        </xdr:cNvSpPr>
      </xdr:nvSpPr>
      <xdr:spPr>
        <a:xfrm>
          <a:off x="323850" y="65474850"/>
          <a:ext cx="6677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343</xdr:row>
      <xdr:rowOff>0</xdr:rowOff>
    </xdr:from>
    <xdr:to>
      <xdr:col>10</xdr:col>
      <xdr:colOff>0</xdr:colOff>
      <xdr:row>343</xdr:row>
      <xdr:rowOff>0</xdr:rowOff>
    </xdr:to>
    <xdr:sp>
      <xdr:nvSpPr>
        <xdr:cNvPr id="6" name="Text 48"/>
        <xdr:cNvSpPr txBox="1">
          <a:spLocks noChangeArrowheads="1"/>
        </xdr:cNvSpPr>
      </xdr:nvSpPr>
      <xdr:spPr>
        <a:xfrm>
          <a:off x="352425" y="654748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343</xdr:row>
      <xdr:rowOff>0</xdr:rowOff>
    </xdr:from>
    <xdr:to>
      <xdr:col>10</xdr:col>
      <xdr:colOff>0</xdr:colOff>
      <xdr:row>343</xdr:row>
      <xdr:rowOff>0</xdr:rowOff>
    </xdr:to>
    <xdr:sp>
      <xdr:nvSpPr>
        <xdr:cNvPr id="7" name="Text 48"/>
        <xdr:cNvSpPr txBox="1">
          <a:spLocks noChangeArrowheads="1"/>
        </xdr:cNvSpPr>
      </xdr:nvSpPr>
      <xdr:spPr>
        <a:xfrm>
          <a:off x="352425" y="654748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343</xdr:row>
      <xdr:rowOff>0</xdr:rowOff>
    </xdr:from>
    <xdr:to>
      <xdr:col>10</xdr:col>
      <xdr:colOff>0</xdr:colOff>
      <xdr:row>343</xdr:row>
      <xdr:rowOff>0</xdr:rowOff>
    </xdr:to>
    <xdr:sp>
      <xdr:nvSpPr>
        <xdr:cNvPr id="8" name="Text 48"/>
        <xdr:cNvSpPr txBox="1">
          <a:spLocks noChangeArrowheads="1"/>
        </xdr:cNvSpPr>
      </xdr:nvSpPr>
      <xdr:spPr>
        <a:xfrm>
          <a:off x="352425" y="654748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343</xdr:row>
      <xdr:rowOff>0</xdr:rowOff>
    </xdr:from>
    <xdr:to>
      <xdr:col>10</xdr:col>
      <xdr:colOff>0</xdr:colOff>
      <xdr:row>343</xdr:row>
      <xdr:rowOff>0</xdr:rowOff>
    </xdr:to>
    <xdr:sp>
      <xdr:nvSpPr>
        <xdr:cNvPr id="9" name="Text 48"/>
        <xdr:cNvSpPr txBox="1">
          <a:spLocks noChangeArrowheads="1"/>
        </xdr:cNvSpPr>
      </xdr:nvSpPr>
      <xdr:spPr>
        <a:xfrm>
          <a:off x="352425" y="654748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343</xdr:row>
      <xdr:rowOff>0</xdr:rowOff>
    </xdr:from>
    <xdr:to>
      <xdr:col>10</xdr:col>
      <xdr:colOff>0</xdr:colOff>
      <xdr:row>343</xdr:row>
      <xdr:rowOff>0</xdr:rowOff>
    </xdr:to>
    <xdr:sp>
      <xdr:nvSpPr>
        <xdr:cNvPr id="10" name="Text 48"/>
        <xdr:cNvSpPr txBox="1">
          <a:spLocks noChangeArrowheads="1"/>
        </xdr:cNvSpPr>
      </xdr:nvSpPr>
      <xdr:spPr>
        <a:xfrm>
          <a:off x="352425" y="654748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610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677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6198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6198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677025"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28575</xdr:colOff>
      <xdr:row>223</xdr:row>
      <xdr:rowOff>0</xdr:rowOff>
    </xdr:from>
    <xdr:to>
      <xdr:col>9</xdr:col>
      <xdr:colOff>771525</xdr:colOff>
      <xdr:row>226</xdr:row>
      <xdr:rowOff>66675</xdr:rowOff>
    </xdr:to>
    <xdr:sp>
      <xdr:nvSpPr>
        <xdr:cNvPr id="21" name="Text 48"/>
        <xdr:cNvSpPr txBox="1">
          <a:spLocks noChangeArrowheads="1"/>
        </xdr:cNvSpPr>
      </xdr:nvSpPr>
      <xdr:spPr>
        <a:xfrm>
          <a:off x="352425" y="43338750"/>
          <a:ext cx="6553200" cy="666750"/>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rPr>
            <a:t>The basic earnings/(losses) per share of the Group has been computed by dividing the profit/(loss) attributable to equity holders of the parent by the weighted average number of ordinary shares in issue during the year, excluding treasury shares held by the Company.</a:t>
          </a:r>
        </a:p>
      </xdr:txBody>
    </xdr:sp>
    <xdr:clientData/>
  </xdr:twoCellAnchor>
  <xdr:twoCellAnchor>
    <xdr:from>
      <xdr:col>1</xdr:col>
      <xdr:colOff>0</xdr:colOff>
      <xdr:row>238</xdr:row>
      <xdr:rowOff>104775</xdr:rowOff>
    </xdr:from>
    <xdr:to>
      <xdr:col>9</xdr:col>
      <xdr:colOff>771525</xdr:colOff>
      <xdr:row>242</xdr:row>
      <xdr:rowOff>57150</xdr:rowOff>
    </xdr:to>
    <xdr:sp>
      <xdr:nvSpPr>
        <xdr:cNvPr id="22" name="Text 48"/>
        <xdr:cNvSpPr txBox="1">
          <a:spLocks noChangeArrowheads="1"/>
        </xdr:cNvSpPr>
      </xdr:nvSpPr>
      <xdr:spPr>
        <a:xfrm>
          <a:off x="323850" y="46234350"/>
          <a:ext cx="6581775" cy="7524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earnings/(losses) per share of the Group has been computed by dividing the profit/(loss) attributable to equity holders of the parent by the weighted average number of ordinary shares in issue during the year,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10</xdr:col>
      <xdr:colOff>85725</xdr:colOff>
      <xdr:row>2</xdr:row>
      <xdr:rowOff>0</xdr:rowOff>
    </xdr:to>
    <xdr:sp>
      <xdr:nvSpPr>
        <xdr:cNvPr id="23" name="Text 48"/>
        <xdr:cNvSpPr txBox="1">
          <a:spLocks noChangeArrowheads="1"/>
        </xdr:cNvSpPr>
      </xdr:nvSpPr>
      <xdr:spPr>
        <a:xfrm>
          <a:off x="352425" y="4000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4" name="Text 48"/>
        <xdr:cNvSpPr txBox="1">
          <a:spLocks noChangeArrowheads="1"/>
        </xdr:cNvSpPr>
      </xdr:nvSpPr>
      <xdr:spPr>
        <a:xfrm>
          <a:off x="323850" y="400050"/>
          <a:ext cx="66770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5" name="Text 48"/>
        <xdr:cNvSpPr txBox="1">
          <a:spLocks noChangeArrowheads="1"/>
        </xdr:cNvSpPr>
      </xdr:nvSpPr>
      <xdr:spPr>
        <a:xfrm>
          <a:off x="352425" y="4000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6" name="Text 48"/>
        <xdr:cNvSpPr txBox="1">
          <a:spLocks noChangeArrowheads="1"/>
        </xdr:cNvSpPr>
      </xdr:nvSpPr>
      <xdr:spPr>
        <a:xfrm>
          <a:off x="352425" y="4000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29" name="Text 48"/>
        <xdr:cNvSpPr txBox="1">
          <a:spLocks noChangeArrowheads="1"/>
        </xdr:cNvSpPr>
      </xdr:nvSpPr>
      <xdr:spPr>
        <a:xfrm>
          <a:off x="333375" y="400050"/>
          <a:ext cx="6667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0" name="Text 48"/>
        <xdr:cNvSpPr txBox="1">
          <a:spLocks noChangeArrowheads="1"/>
        </xdr:cNvSpPr>
      </xdr:nvSpPr>
      <xdr:spPr>
        <a:xfrm>
          <a:off x="352425" y="514350"/>
          <a:ext cx="66484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26</xdr:row>
      <xdr:rowOff>114300</xdr:rowOff>
    </xdr:from>
    <xdr:to>
      <xdr:col>9</xdr:col>
      <xdr:colOff>838200</xdr:colOff>
      <xdr:row>28</xdr:row>
      <xdr:rowOff>133350</xdr:rowOff>
    </xdr:to>
    <xdr:sp>
      <xdr:nvSpPr>
        <xdr:cNvPr id="31" name="Text 48"/>
        <xdr:cNvSpPr txBox="1">
          <a:spLocks noChangeArrowheads="1"/>
        </xdr:cNvSpPr>
      </xdr:nvSpPr>
      <xdr:spPr>
        <a:xfrm>
          <a:off x="352425" y="5172075"/>
          <a:ext cx="6619875" cy="419100"/>
        </a:xfrm>
        <a:prstGeom prst="rect">
          <a:avLst/>
        </a:prstGeom>
        <a:noFill/>
        <a:ln w="1" cmpd="sng">
          <a:noFill/>
        </a:ln>
      </xdr:spPr>
      <xdr:txBody>
        <a:bodyPr vertOverflow="clip" wrap="square" lIns="27432" tIns="27432" rIns="27432" bIns="0"/>
        <a:p>
          <a:pPr algn="just">
            <a:defRPr/>
          </a:pPr>
          <a:r>
            <a:rPr lang="en-US" cap="none" sz="1200" b="0" i="0" u="none" baseline="0">
              <a:solidFill>
                <a:srgbClr val="000000"/>
              </a:solidFill>
            </a:rPr>
            <a:t>Given the difficult global economic conditions, the Group's prospect for the year 2009 is expected to be challenging. </a:t>
          </a:r>
        </a:p>
      </xdr:txBody>
    </xdr:sp>
    <xdr:clientData/>
  </xdr:twoCellAnchor>
  <xdr:twoCellAnchor>
    <xdr:from>
      <xdr:col>1</xdr:col>
      <xdr:colOff>0</xdr:colOff>
      <xdr:row>31</xdr:row>
      <xdr:rowOff>190500</xdr:rowOff>
    </xdr:from>
    <xdr:to>
      <xdr:col>9</xdr:col>
      <xdr:colOff>781050</xdr:colOff>
      <xdr:row>33</xdr:row>
      <xdr:rowOff>142875</xdr:rowOff>
    </xdr:to>
    <xdr:sp>
      <xdr:nvSpPr>
        <xdr:cNvPr id="32" name="Text 48"/>
        <xdr:cNvSpPr txBox="1">
          <a:spLocks noChangeArrowheads="1"/>
        </xdr:cNvSpPr>
      </xdr:nvSpPr>
      <xdr:spPr>
        <a:xfrm>
          <a:off x="323850" y="6248400"/>
          <a:ext cx="6591300" cy="3524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59</xdr:row>
      <xdr:rowOff>0</xdr:rowOff>
    </xdr:from>
    <xdr:to>
      <xdr:col>9</xdr:col>
      <xdr:colOff>771525</xdr:colOff>
      <xdr:row>62</xdr:row>
      <xdr:rowOff>161925</xdr:rowOff>
    </xdr:to>
    <xdr:sp>
      <xdr:nvSpPr>
        <xdr:cNvPr id="33" name="Text 48"/>
        <xdr:cNvSpPr txBox="1">
          <a:spLocks noChangeArrowheads="1"/>
        </xdr:cNvSpPr>
      </xdr:nvSpPr>
      <xdr:spPr>
        <a:xfrm>
          <a:off x="352425" y="11191875"/>
          <a:ext cx="6553200"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material sale of unquoted investments and properties (not in the ordinary course of business of the Group) for the year ended 31 December 2008.</a:t>
          </a:r>
        </a:p>
      </xdr:txBody>
    </xdr:sp>
    <xdr:clientData/>
  </xdr:twoCellAnchor>
  <xdr:oneCellAnchor>
    <xdr:from>
      <xdr:col>1</xdr:col>
      <xdr:colOff>219075</xdr:colOff>
      <xdr:row>196</xdr:row>
      <xdr:rowOff>180975</xdr:rowOff>
    </xdr:from>
    <xdr:ext cx="6381750" cy="257175"/>
    <xdr:sp>
      <xdr:nvSpPr>
        <xdr:cNvPr id="34" name="Text Box 41"/>
        <xdr:cNvSpPr txBox="1">
          <a:spLocks noChangeArrowheads="1"/>
        </xdr:cNvSpPr>
      </xdr:nvSpPr>
      <xdr:spPr>
        <a:xfrm>
          <a:off x="542925" y="38300025"/>
          <a:ext cx="63817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19050</xdr:colOff>
      <xdr:row>209</xdr:row>
      <xdr:rowOff>104775</xdr:rowOff>
    </xdr:from>
    <xdr:to>
      <xdr:col>9</xdr:col>
      <xdr:colOff>857250</xdr:colOff>
      <xdr:row>212</xdr:row>
      <xdr:rowOff>0</xdr:rowOff>
    </xdr:to>
    <xdr:sp>
      <xdr:nvSpPr>
        <xdr:cNvPr id="35" name="Text 48"/>
        <xdr:cNvSpPr txBox="1">
          <a:spLocks noChangeArrowheads="1"/>
        </xdr:cNvSpPr>
      </xdr:nvSpPr>
      <xdr:spPr>
        <a:xfrm>
          <a:off x="342900" y="40843200"/>
          <a:ext cx="6648450" cy="4953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As at the date of this report, there was no</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pending material litigation  which would adversely affect the financial position of the Group.</a:t>
          </a:r>
        </a:p>
      </xdr:txBody>
    </xdr:sp>
    <xdr:clientData/>
  </xdr:twoCellAnchor>
  <xdr:twoCellAnchor>
    <xdr:from>
      <xdr:col>0</xdr:col>
      <xdr:colOff>314325</xdr:colOff>
      <xdr:row>215</xdr:row>
      <xdr:rowOff>114300</xdr:rowOff>
    </xdr:from>
    <xdr:to>
      <xdr:col>9</xdr:col>
      <xdr:colOff>819150</xdr:colOff>
      <xdr:row>217</xdr:row>
      <xdr:rowOff>104775</xdr:rowOff>
    </xdr:to>
    <xdr:sp>
      <xdr:nvSpPr>
        <xdr:cNvPr id="36" name="Text 48"/>
        <xdr:cNvSpPr txBox="1">
          <a:spLocks noChangeArrowheads="1"/>
        </xdr:cNvSpPr>
      </xdr:nvSpPr>
      <xdr:spPr>
        <a:xfrm>
          <a:off x="314325" y="42052875"/>
          <a:ext cx="6638925" cy="3905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Board of Directors does not recommend any dividend for the current financial year ended 31 December 2008.</a:t>
          </a:r>
        </a:p>
      </xdr:txBody>
    </xdr:sp>
    <xdr:clientData/>
  </xdr:twoCellAnchor>
  <xdr:twoCellAnchor>
    <xdr:from>
      <xdr:col>1</xdr:col>
      <xdr:colOff>209550</xdr:colOff>
      <xdr:row>78</xdr:row>
      <xdr:rowOff>114300</xdr:rowOff>
    </xdr:from>
    <xdr:to>
      <xdr:col>9</xdr:col>
      <xdr:colOff>781050</xdr:colOff>
      <xdr:row>80</xdr:row>
      <xdr:rowOff>171450</xdr:rowOff>
    </xdr:to>
    <xdr:sp>
      <xdr:nvSpPr>
        <xdr:cNvPr id="37" name="Text 48"/>
        <xdr:cNvSpPr txBox="1">
          <a:spLocks noChangeArrowheads="1"/>
        </xdr:cNvSpPr>
      </xdr:nvSpPr>
      <xdr:spPr>
        <a:xfrm>
          <a:off x="533400" y="14954250"/>
          <a:ext cx="6381750"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31 December 2008 by the Group in the ordinary course of business are as follows:-</a:t>
          </a:r>
        </a:p>
      </xdr:txBody>
    </xdr:sp>
    <xdr:clientData/>
  </xdr:twoCellAnchor>
  <xdr:twoCellAnchor>
    <xdr:from>
      <xdr:col>1</xdr:col>
      <xdr:colOff>180975</xdr:colOff>
      <xdr:row>91</xdr:row>
      <xdr:rowOff>9525</xdr:rowOff>
    </xdr:from>
    <xdr:to>
      <xdr:col>11</xdr:col>
      <xdr:colOff>9525</xdr:colOff>
      <xdr:row>111</xdr:row>
      <xdr:rowOff>190500</xdr:rowOff>
    </xdr:to>
    <xdr:sp>
      <xdr:nvSpPr>
        <xdr:cNvPr id="38" name="Text 48"/>
        <xdr:cNvSpPr txBox="1">
          <a:spLocks noChangeArrowheads="1"/>
        </xdr:cNvSpPr>
      </xdr:nvSpPr>
      <xdr:spPr>
        <a:xfrm>
          <a:off x="504825" y="17297400"/>
          <a:ext cx="6505575" cy="4181475"/>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Proposed Acquisition of a 100% Equity Interest in Winfame Investments Limited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Greenfield Chemical Holdings Limited ("Greenfield"), through its wholly-owned subsidiary, Smart Million Limited, had on 5 November 2007 entered into a conditional Agreement for Sale and Purchase with New Hoong Investment Limited, New Mine Investment Limited, Will High International Limited and Mr. Lin Xu Ming to acquire 100% equity interest in Winfame Investments Limited ("Winfame") comprising 50,000 shares of US$1.00 each for a consideration of up to HK$1 billion (approximately RM446 million) ("Proposed Acquisition"). Greenfield, listed on the Hong Kong Stock Exchange, is a subsidiary of the Company. Winfame, through its subsidiaries, New Gold International Limited ("New Gold") and Hulunbeier Dong Ming Mining Co Ltd, owns two coal mines with mining licences in Inner Mongolia, the People's Republic of China.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Greenfield had on 8 December 2008 announced that the company and Smart Million Limited had on 27 November 2008 entered into a deed of termination with the vendors to terminate the Proposed Acquisition.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Simultaneous with the execution of the deed of termination, relevant agreements were also entered into to consolidate and restructure the total debt of HK$155 million (approximately RM70 million) ('the Debt") owed by the vendors, Winfame and New Gold in order to safeguard the repayment to and the recovery by the Greenfield group of the Debt.  The Debt comprises of the deposit of HK$100 million paid by the Greenfield group under the Agreement for sale and purchase and loans of HK$55 million extended by the Greenfield group.  The Debt will be consolidated and assigned to New Gold.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140</xdr:row>
      <xdr:rowOff>180975</xdr:rowOff>
    </xdr:from>
    <xdr:to>
      <xdr:col>9</xdr:col>
      <xdr:colOff>857250</xdr:colOff>
      <xdr:row>145</xdr:row>
      <xdr:rowOff>114300</xdr:rowOff>
    </xdr:to>
    <xdr:sp>
      <xdr:nvSpPr>
        <xdr:cNvPr id="39" name="Text 48"/>
        <xdr:cNvSpPr txBox="1">
          <a:spLocks noChangeArrowheads="1"/>
        </xdr:cNvSpPr>
      </xdr:nvSpPr>
      <xdr:spPr>
        <a:xfrm>
          <a:off x="819150" y="27270075"/>
          <a:ext cx="6172200" cy="9334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MAPSB had also on 12 December 2007 entered into a conditional Sale and Purchase Agreement with Mr. Teh Yean Teong for the proposed acquisition of two parcels of freehold vacant land located in Bukit Tunku, Kuala Lumpur. The total purchase price of the land was RM12.8 million and the purchase was completed in May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238125</xdr:colOff>
      <xdr:row>134</xdr:row>
      <xdr:rowOff>180975</xdr:rowOff>
    </xdr:from>
    <xdr:to>
      <xdr:col>9</xdr:col>
      <xdr:colOff>857250</xdr:colOff>
      <xdr:row>140</xdr:row>
      <xdr:rowOff>47625</xdr:rowOff>
    </xdr:to>
    <xdr:sp>
      <xdr:nvSpPr>
        <xdr:cNvPr id="40" name="Text 48"/>
        <xdr:cNvSpPr txBox="1">
          <a:spLocks noChangeArrowheads="1"/>
        </xdr:cNvSpPr>
      </xdr:nvSpPr>
      <xdr:spPr>
        <a:xfrm>
          <a:off x="800100" y="26069925"/>
          <a:ext cx="6191250" cy="1066800"/>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Mulpha Land Berhad ("MLB"), through its associate, Mulpha Argyle Property Sdn Bhd  (formerly known as Mega Readymixed Sdn Bhd) ("MAPSB") had on 28 June 2007 entered into a conditional Sale and Purchase Agreement with Imbasan Azim Sdn Bhd for the proposed acquisition of a piece of land in Bukit Tunku, Kuala Lumpur  for a cash consideration of RM17.9 million. MLB is a 55.6% owned subsidiary of the Company. The acquisition was completed in January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oneCellAnchor>
    <xdr:from>
      <xdr:col>2</xdr:col>
      <xdr:colOff>0</xdr:colOff>
      <xdr:row>261</xdr:row>
      <xdr:rowOff>57150</xdr:rowOff>
    </xdr:from>
    <xdr:ext cx="6391275" cy="657225"/>
    <xdr:sp>
      <xdr:nvSpPr>
        <xdr:cNvPr id="41" name="Text 48"/>
        <xdr:cNvSpPr txBox="1">
          <a:spLocks noChangeArrowheads="1"/>
        </xdr:cNvSpPr>
      </xdr:nvSpPr>
      <xdr:spPr>
        <a:xfrm>
          <a:off x="561975" y="50272950"/>
          <a:ext cx="6391275" cy="657225"/>
        </a:xfrm>
        <a:prstGeom prst="rect">
          <a:avLst/>
        </a:prstGeom>
        <a:solidFill>
          <a:srgbClr val="FFFFFF"/>
        </a:solidFill>
        <a:ln w="1" cmpd="sng">
          <a:noFill/>
        </a:ln>
      </xdr:spPr>
      <xdr:txBody>
        <a:bodyPr vertOverflow="clip" wrap="square" lIns="27432" tIns="27432" rIns="27432" bIns="0" anchor="ctr"/>
        <a:p>
          <a:pPr algn="just">
            <a:defRPr/>
          </a:pPr>
          <a:r>
            <a:rPr lang="en-US" cap="none" sz="1200" b="0" i="0" u="none" baseline="0">
              <a:solidFill>
                <a:srgbClr val="000000"/>
              </a:solidFill>
            </a:rPr>
            <a:t>The effects on the basic losses per share for the current financial year arising from the assumed conversion of the warrants are anti-dilutive. Accordingly, the diluted losses per share for the current year is presented as equal to basic losses per share.</a:t>
          </a:r>
        </a:p>
      </xdr:txBody>
    </xdr:sp>
    <xdr:clientData/>
  </xdr:oneCellAnchor>
  <xdr:twoCellAnchor>
    <xdr:from>
      <xdr:col>1</xdr:col>
      <xdr:colOff>19050</xdr:colOff>
      <xdr:row>10</xdr:row>
      <xdr:rowOff>85725</xdr:rowOff>
    </xdr:from>
    <xdr:to>
      <xdr:col>9</xdr:col>
      <xdr:colOff>838200</xdr:colOff>
      <xdr:row>16</xdr:row>
      <xdr:rowOff>19050</xdr:rowOff>
    </xdr:to>
    <xdr:sp>
      <xdr:nvSpPr>
        <xdr:cNvPr id="42" name="Text 48"/>
        <xdr:cNvSpPr txBox="1">
          <a:spLocks noChangeArrowheads="1"/>
        </xdr:cNvSpPr>
      </xdr:nvSpPr>
      <xdr:spPr>
        <a:xfrm>
          <a:off x="342900" y="1943100"/>
          <a:ext cx="6629400" cy="1133475"/>
        </a:xfrm>
        <a:prstGeom prst="rect">
          <a:avLst/>
        </a:prstGeom>
        <a:noFill/>
        <a:ln w="1" cmpd="sng">
          <a:noFill/>
        </a:ln>
      </xdr:spPr>
      <xdr:txBody>
        <a:bodyPr vertOverflow="clip" wrap="square" lIns="27432" tIns="27432" rIns="27432" bIns="0" anchor="ctr"/>
        <a:p>
          <a:pPr algn="just">
            <a:defRPr/>
          </a:pPr>
          <a:r>
            <a:rPr lang="en-US" cap="none" sz="1200" b="0" i="0" u="none" baseline="0">
              <a:solidFill>
                <a:srgbClr val="000000"/>
              </a:solidFill>
            </a:rPr>
            <a:t>The Group recorded revenue of RM1.01 billion and net loss of RM77.04 million for the year ended 31 December 2008. Without taking into account the exceptional items (such as impairment losses) totalling RM194.33 million  as noted in Note A4, the Group operations recorded a net profit of RM117.29 million as compared to the net profit of RM119.72 million for the year ended 31 December 2007.
</a:t>
          </a:r>
        </a:p>
      </xdr:txBody>
    </xdr:sp>
    <xdr:clientData/>
  </xdr:twoCellAnchor>
  <xdr:twoCellAnchor>
    <xdr:from>
      <xdr:col>2</xdr:col>
      <xdr:colOff>0</xdr:colOff>
      <xdr:row>149</xdr:row>
      <xdr:rowOff>19050</xdr:rowOff>
    </xdr:from>
    <xdr:to>
      <xdr:col>9</xdr:col>
      <xdr:colOff>819150</xdr:colOff>
      <xdr:row>167</xdr:row>
      <xdr:rowOff>123825</xdr:rowOff>
    </xdr:to>
    <xdr:sp>
      <xdr:nvSpPr>
        <xdr:cNvPr id="43" name="Text 48"/>
        <xdr:cNvSpPr txBox="1">
          <a:spLocks noChangeArrowheads="1"/>
        </xdr:cNvSpPr>
      </xdr:nvSpPr>
      <xdr:spPr>
        <a:xfrm>
          <a:off x="561975" y="28908375"/>
          <a:ext cx="6391275" cy="37052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Mulpha International Bhd ("MIB") had on 8 August 2008 announced that it will seek a mandate from shareholders to authorise the Board of Directors to dispose of its holdings in FKP Property Group ("FKP") should an appropriate opportunity  arise. MIB, through its subsidiaries, holds 45,119,102 securities in FKP as at 7 August 2008 (representing 17% interest in FKP).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FKP securities are held by MIB for long term investment. The rationale for seeking shareholders' mandate is to allow MIB the flexibility and authority to negotiate and agree on the best deal should a favourable opportunity arise for disposal of its FKP securities. Otherwise, it will not be praticable for MIB to obtain the approval of its shareholders at the more advanced stage of negotiations between MIB/FKP and any potential purchaser or offeror. The disposal price will not be lower than the Group's cost of investment in FKP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This proposed mandate was approved by the shareholders of MIB at an Extraordinary General Meeting held on 18 September 2008.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38100</xdr:colOff>
      <xdr:row>18</xdr:row>
      <xdr:rowOff>171450</xdr:rowOff>
    </xdr:from>
    <xdr:to>
      <xdr:col>9</xdr:col>
      <xdr:colOff>857250</xdr:colOff>
      <xdr:row>23</xdr:row>
      <xdr:rowOff>171450</xdr:rowOff>
    </xdr:to>
    <xdr:sp>
      <xdr:nvSpPr>
        <xdr:cNvPr id="44" name="Text 48"/>
        <xdr:cNvSpPr txBox="1">
          <a:spLocks noChangeArrowheads="1"/>
        </xdr:cNvSpPr>
      </xdr:nvSpPr>
      <xdr:spPr>
        <a:xfrm>
          <a:off x="361950" y="3629025"/>
          <a:ext cx="6629400" cy="1000125"/>
        </a:xfrm>
        <a:prstGeom prst="rect">
          <a:avLst/>
        </a:prstGeom>
        <a:noFill/>
        <a:ln w="1" cmpd="sng">
          <a:noFill/>
        </a:ln>
      </xdr:spPr>
      <xdr:txBody>
        <a:bodyPr vertOverflow="clip" wrap="square" lIns="27432" tIns="27432" rIns="27432" bIns="0" anchor="ctr"/>
        <a:p>
          <a:pPr algn="just">
            <a:defRPr/>
          </a:pPr>
          <a:r>
            <a:rPr lang="en-US" cap="none" sz="1200" b="0" i="0" u="none" baseline="0">
              <a:solidFill>
                <a:srgbClr val="000000"/>
              </a:solidFill>
              <a:latin typeface="Times New Roman"/>
              <a:ea typeface="Times New Roman"/>
              <a:cs typeface="Times New Roman"/>
            </a:rPr>
            <a:t>The Group recorded a loss before taxation of RM89.96 million in the 4th quarter of  2008 as compared to a loss before tax of RM30.71 million in the 3rd quarter of 2008. The weaker 4th quarter result was mainly due to losses incurred on the Group's investments and equity share of loss of an associate's result arising from impairment of assets in the current quarter.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116</xdr:row>
      <xdr:rowOff>0</xdr:rowOff>
    </xdr:from>
    <xdr:to>
      <xdr:col>9</xdr:col>
      <xdr:colOff>847725</xdr:colOff>
      <xdr:row>131</xdr:row>
      <xdr:rowOff>180975</xdr:rowOff>
    </xdr:to>
    <xdr:sp>
      <xdr:nvSpPr>
        <xdr:cNvPr id="45" name="Text 48"/>
        <xdr:cNvSpPr txBox="1">
          <a:spLocks noChangeArrowheads="1"/>
        </xdr:cNvSpPr>
      </xdr:nvSpPr>
      <xdr:spPr>
        <a:xfrm>
          <a:off x="561975" y="22288500"/>
          <a:ext cx="6419850" cy="318135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Proposed Acquisition of a 100% Equity Interest in Winfame Investments Limited (Contd.)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Debt will be repayable at the end of two years from the date of the deed of termination and may be extended for another year on the same terms and conditions with the consent of the Greenfield group.  The Debt carries an interest rate of 10% per annum.  The Debt will be secured by share mortgages on the shares of Winfame and New Gold, fixed and floating charge over all the assets and revenues of New Gold and the personal guarantee of the owner of Winfame.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 addition, Winfame has granted the Greenfield group an option to convert the Debt into 25% shareholding interest in New Gold in satisfaction of the Debt.  The option is exercisable at the sole and absolute discretion of the Greenfield group at any time within the two year period of the deed of termination.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Based on the mining rights valuation report and the technical report on the reserves of the coal mines owned by Winfame which were undertaken by the Greenfield group as part of the due diligence exercise, the coal mines have substantial value to support the Debt and option.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40"/>
  <sheetViews>
    <sheetView showGridLines="0" view="pageBreakPreview" zoomScaleNormal="75" zoomScaleSheetLayoutView="100" zoomScalePageLayoutView="0" workbookViewId="0" topLeftCell="A1">
      <selection activeCell="B43" sqref="B43"/>
    </sheetView>
  </sheetViews>
  <sheetFormatPr defaultColWidth="9.140625" defaultRowHeight="12.75" customHeight="1"/>
  <cols>
    <col min="1" max="1" width="2.8515625" style="108" customWidth="1"/>
    <col min="2" max="2" width="32.140625" style="108" customWidth="1"/>
    <col min="3" max="3" width="5.421875" style="108" customWidth="1"/>
    <col min="4" max="4" width="2.140625" style="108" customWidth="1"/>
    <col min="5" max="5" width="12.7109375" style="108" customWidth="1"/>
    <col min="6" max="6" width="2.140625" style="108" customWidth="1"/>
    <col min="7" max="7" width="17.00390625" style="108" customWidth="1"/>
    <col min="8" max="8" width="4.57421875" style="108" customWidth="1"/>
    <col min="9" max="9" width="15.57421875" style="108" customWidth="1"/>
    <col min="10" max="10" width="2.140625" style="108" customWidth="1"/>
    <col min="11" max="11" width="16.140625" style="108" customWidth="1"/>
    <col min="12" max="16384" width="9.140625" style="108" customWidth="1"/>
  </cols>
  <sheetData>
    <row r="1" spans="1:11" ht="25.5">
      <c r="A1" s="385" t="s">
        <v>254</v>
      </c>
      <c r="B1" s="385"/>
      <c r="C1" s="385"/>
      <c r="D1" s="385"/>
      <c r="E1" s="385"/>
      <c r="F1" s="385"/>
      <c r="G1" s="385"/>
      <c r="H1" s="385"/>
      <c r="I1" s="385"/>
      <c r="J1" s="385"/>
      <c r="K1" s="385"/>
    </row>
    <row r="2" spans="1:11" ht="12.75">
      <c r="A2" s="188"/>
      <c r="B2" s="189"/>
      <c r="C2" s="189"/>
      <c r="D2" s="189"/>
      <c r="E2" s="188"/>
      <c r="F2" s="188"/>
      <c r="G2" s="188"/>
      <c r="H2" s="188"/>
      <c r="I2" s="188"/>
      <c r="J2" s="188"/>
      <c r="K2" s="188"/>
    </row>
    <row r="3" spans="1:11" ht="15.75">
      <c r="A3" s="386" t="s">
        <v>56</v>
      </c>
      <c r="B3" s="386"/>
      <c r="C3" s="386"/>
      <c r="D3" s="386"/>
      <c r="E3" s="386"/>
      <c r="F3" s="386"/>
      <c r="G3" s="386"/>
      <c r="H3" s="386"/>
      <c r="I3" s="386"/>
      <c r="J3" s="386"/>
      <c r="K3" s="386"/>
    </row>
    <row r="4" spans="1:11" ht="15.75">
      <c r="A4" s="383" t="s">
        <v>290</v>
      </c>
      <c r="B4" s="383"/>
      <c r="C4" s="383"/>
      <c r="D4" s="383"/>
      <c r="E4" s="383"/>
      <c r="F4" s="383"/>
      <c r="G4" s="383"/>
      <c r="H4" s="383"/>
      <c r="I4" s="383"/>
      <c r="J4" s="383"/>
      <c r="K4" s="383"/>
    </row>
    <row r="5" spans="1:11" ht="13.5" customHeight="1">
      <c r="A5" s="384" t="s">
        <v>57</v>
      </c>
      <c r="B5" s="384"/>
      <c r="C5" s="384"/>
      <c r="D5" s="384"/>
      <c r="E5" s="384"/>
      <c r="F5" s="384"/>
      <c r="G5" s="384"/>
      <c r="H5" s="384"/>
      <c r="I5" s="384"/>
      <c r="J5" s="384"/>
      <c r="K5" s="384"/>
    </row>
    <row r="6" spans="1:11" ht="13.5" customHeight="1">
      <c r="A6" s="112"/>
      <c r="B6" s="112"/>
      <c r="C6" s="112"/>
      <c r="D6" s="112"/>
      <c r="E6" s="112"/>
      <c r="F6" s="112"/>
      <c r="G6" s="112"/>
      <c r="H6" s="112"/>
      <c r="I6" s="112"/>
      <c r="J6" s="112"/>
      <c r="K6" s="112"/>
    </row>
    <row r="7" spans="2:4" ht="15">
      <c r="B7" s="113"/>
      <c r="C7" s="113"/>
      <c r="D7" s="113"/>
    </row>
    <row r="8" spans="1:4" s="113" customFormat="1" ht="15.75">
      <c r="A8" s="114"/>
      <c r="B8" s="190" t="s">
        <v>224</v>
      </c>
      <c r="C8" s="115"/>
      <c r="D8" s="115"/>
    </row>
    <row r="9" spans="1:4" s="113" customFormat="1" ht="15.75">
      <c r="A9" s="114"/>
      <c r="B9" s="190" t="s">
        <v>291</v>
      </c>
      <c r="C9" s="115"/>
      <c r="D9" s="115"/>
    </row>
    <row r="10" s="113" customFormat="1" ht="15"/>
    <row r="11" spans="5:11" s="113" customFormat="1" ht="15">
      <c r="E11" s="191" t="s">
        <v>96</v>
      </c>
      <c r="F11" s="116"/>
      <c r="G11" s="191" t="s">
        <v>99</v>
      </c>
      <c r="H11" s="116"/>
      <c r="I11" s="191" t="s">
        <v>293</v>
      </c>
      <c r="J11" s="116"/>
      <c r="K11" s="191" t="s">
        <v>293</v>
      </c>
    </row>
    <row r="12" spans="5:11" s="113" customFormat="1" ht="15">
      <c r="E12" s="191" t="s">
        <v>97</v>
      </c>
      <c r="F12" s="116"/>
      <c r="G12" s="191" t="s">
        <v>97</v>
      </c>
      <c r="H12" s="116"/>
      <c r="I12" s="191" t="s">
        <v>100</v>
      </c>
      <c r="J12" s="116"/>
      <c r="K12" s="191" t="s">
        <v>100</v>
      </c>
    </row>
    <row r="13" spans="3:11" s="117" customFormat="1" ht="15.75">
      <c r="C13" s="118"/>
      <c r="D13" s="97"/>
      <c r="E13" s="192" t="s">
        <v>98</v>
      </c>
      <c r="F13" s="119"/>
      <c r="G13" s="191" t="s">
        <v>98</v>
      </c>
      <c r="H13" s="119"/>
      <c r="I13" s="192" t="s">
        <v>219</v>
      </c>
      <c r="J13" s="119"/>
      <c r="K13" s="192" t="s">
        <v>219</v>
      </c>
    </row>
    <row r="14" spans="3:11" s="117" customFormat="1" ht="15.75">
      <c r="C14" s="207" t="s">
        <v>42</v>
      </c>
      <c r="D14" s="197"/>
      <c r="E14" s="193" t="s">
        <v>292</v>
      </c>
      <c r="F14" s="120"/>
      <c r="G14" s="206" t="s">
        <v>249</v>
      </c>
      <c r="H14" s="119"/>
      <c r="I14" s="212" t="s">
        <v>292</v>
      </c>
      <c r="J14" s="121"/>
      <c r="K14" s="212" t="s">
        <v>249</v>
      </c>
    </row>
    <row r="15" spans="1:12" s="97" customFormat="1" ht="15.75">
      <c r="A15" s="117"/>
      <c r="B15" s="117"/>
      <c r="C15" s="208"/>
      <c r="D15" s="197"/>
      <c r="E15" s="195" t="s">
        <v>2</v>
      </c>
      <c r="F15" s="123"/>
      <c r="G15" s="195" t="s">
        <v>2</v>
      </c>
      <c r="H15" s="124"/>
      <c r="I15" s="195" t="s">
        <v>2</v>
      </c>
      <c r="J15" s="123"/>
      <c r="K15" s="195" t="s">
        <v>2</v>
      </c>
      <c r="L15" s="125"/>
    </row>
    <row r="16" spans="3:12" s="97" customFormat="1" ht="15.75">
      <c r="C16" s="118"/>
      <c r="E16" s="122"/>
      <c r="F16" s="123"/>
      <c r="G16" s="195"/>
      <c r="H16" s="124"/>
      <c r="I16" s="122"/>
      <c r="J16" s="123"/>
      <c r="K16" s="195"/>
      <c r="L16" s="125"/>
    </row>
    <row r="17" spans="2:12" s="97" customFormat="1" ht="15.75">
      <c r="B17" s="197" t="s">
        <v>74</v>
      </c>
      <c r="C17" s="208"/>
      <c r="D17" s="197"/>
      <c r="E17" s="316">
        <v>264648</v>
      </c>
      <c r="F17" s="259"/>
      <c r="G17" s="196">
        <v>252346</v>
      </c>
      <c r="H17" s="241"/>
      <c r="I17" s="316">
        <v>1006231</v>
      </c>
      <c r="J17" s="98"/>
      <c r="K17" s="196">
        <v>988625</v>
      </c>
      <c r="L17" s="125"/>
    </row>
    <row r="18" spans="2:11" s="117" customFormat="1" ht="15.75">
      <c r="B18" s="197"/>
      <c r="C18" s="208"/>
      <c r="D18" s="197"/>
      <c r="E18" s="306"/>
      <c r="F18" s="247"/>
      <c r="G18" s="197"/>
      <c r="H18" s="197"/>
      <c r="I18" s="306"/>
      <c r="J18" s="99"/>
      <c r="K18" s="197"/>
    </row>
    <row r="19" spans="2:11" s="117" customFormat="1" ht="15.75">
      <c r="B19" s="197" t="s">
        <v>92</v>
      </c>
      <c r="C19" s="208"/>
      <c r="D19" s="197"/>
      <c r="E19" s="317">
        <v>-293779</v>
      </c>
      <c r="F19" s="260"/>
      <c r="G19" s="198">
        <v>-232835</v>
      </c>
      <c r="H19" s="198"/>
      <c r="I19" s="317">
        <v>-1032540</v>
      </c>
      <c r="J19" s="100"/>
      <c r="K19" s="198">
        <v>-915284</v>
      </c>
    </row>
    <row r="20" spans="2:11" s="117" customFormat="1" ht="15.75">
      <c r="B20" s="197"/>
      <c r="C20" s="208"/>
      <c r="D20" s="197"/>
      <c r="E20" s="317"/>
      <c r="F20" s="260"/>
      <c r="G20" s="198"/>
      <c r="H20" s="198"/>
      <c r="I20" s="317"/>
      <c r="J20" s="100"/>
      <c r="K20" s="198"/>
    </row>
    <row r="21" spans="2:11" s="117" customFormat="1" ht="15.75">
      <c r="B21" s="197" t="s">
        <v>16</v>
      </c>
      <c r="C21" s="208"/>
      <c r="D21" s="197"/>
      <c r="E21" s="317">
        <v>15712</v>
      </c>
      <c r="F21" s="260"/>
      <c r="G21" s="198">
        <v>29061</v>
      </c>
      <c r="H21" s="198"/>
      <c r="I21" s="317">
        <v>69729</v>
      </c>
      <c r="J21" s="100"/>
      <c r="K21" s="198">
        <v>76599</v>
      </c>
    </row>
    <row r="22" spans="2:11" s="117" customFormat="1" ht="7.5" customHeight="1">
      <c r="B22" s="197"/>
      <c r="C22" s="208"/>
      <c r="D22" s="197"/>
      <c r="E22" s="318"/>
      <c r="F22" s="260"/>
      <c r="G22" s="199"/>
      <c r="H22" s="198"/>
      <c r="I22" s="318"/>
      <c r="J22" s="100"/>
      <c r="K22" s="199"/>
    </row>
    <row r="23" spans="2:11" s="117" customFormat="1" ht="15.75">
      <c r="B23" s="197" t="s">
        <v>339</v>
      </c>
      <c r="C23" s="208"/>
      <c r="D23" s="197"/>
      <c r="E23" s="317">
        <f>SUM(E17:E21)</f>
        <v>-13419</v>
      </c>
      <c r="F23" s="260"/>
      <c r="G23" s="198">
        <v>48572</v>
      </c>
      <c r="H23" s="198"/>
      <c r="I23" s="317">
        <f>SUM(I17:I21)</f>
        <v>43420</v>
      </c>
      <c r="J23" s="100"/>
      <c r="K23" s="198">
        <f>SUM(K17:K21)</f>
        <v>149940</v>
      </c>
    </row>
    <row r="24" spans="2:11" s="117" customFormat="1" ht="15.75">
      <c r="B24" s="197"/>
      <c r="C24" s="208"/>
      <c r="D24" s="197"/>
      <c r="E24" s="317"/>
      <c r="F24" s="260"/>
      <c r="G24" s="198"/>
      <c r="H24" s="198"/>
      <c r="I24" s="317"/>
      <c r="J24" s="100"/>
      <c r="K24" s="198"/>
    </row>
    <row r="25" spans="2:11" s="117" customFormat="1" ht="15.75">
      <c r="B25" s="197" t="s">
        <v>93</v>
      </c>
      <c r="C25" s="208"/>
      <c r="D25" s="197"/>
      <c r="E25" s="317">
        <v>-19994</v>
      </c>
      <c r="F25" s="260"/>
      <c r="G25" s="198">
        <v>-16120</v>
      </c>
      <c r="H25" s="198"/>
      <c r="I25" s="317">
        <v>-83044</v>
      </c>
      <c r="J25" s="100"/>
      <c r="K25" s="198">
        <v>-66026</v>
      </c>
    </row>
    <row r="26" spans="2:11" s="117" customFormat="1" ht="14.25" customHeight="1">
      <c r="B26" s="197"/>
      <c r="C26" s="208"/>
      <c r="D26" s="197"/>
      <c r="E26" s="317"/>
      <c r="F26" s="260"/>
      <c r="G26" s="198"/>
      <c r="H26" s="198"/>
      <c r="I26" s="317"/>
      <c r="J26" s="100"/>
      <c r="K26" s="198"/>
    </row>
    <row r="27" spans="2:11" s="117" customFormat="1" ht="15.75">
      <c r="B27" s="197" t="s">
        <v>286</v>
      </c>
      <c r="C27" s="208"/>
      <c r="D27" s="197"/>
      <c r="E27" s="317">
        <v>-67309</v>
      </c>
      <c r="F27" s="260"/>
      <c r="G27" s="198">
        <v>2592</v>
      </c>
      <c r="H27" s="198"/>
      <c r="I27" s="317">
        <v>-58371</v>
      </c>
      <c r="J27" s="100"/>
      <c r="K27" s="198">
        <v>15605</v>
      </c>
    </row>
    <row r="28" spans="2:11" s="117" customFormat="1" ht="15.75">
      <c r="B28" s="197" t="s">
        <v>288</v>
      </c>
      <c r="C28" s="208"/>
      <c r="D28" s="197"/>
      <c r="E28" s="317"/>
      <c r="F28" s="260"/>
      <c r="G28" s="198"/>
      <c r="H28" s="198"/>
      <c r="I28" s="317"/>
      <c r="J28" s="100"/>
      <c r="K28" s="198"/>
    </row>
    <row r="29" spans="2:11" s="117" customFormat="1" ht="15.75">
      <c r="B29" s="197" t="s">
        <v>287</v>
      </c>
      <c r="C29" s="208"/>
      <c r="D29" s="197"/>
      <c r="E29" s="317">
        <v>10766</v>
      </c>
      <c r="F29" s="260"/>
      <c r="G29" s="198">
        <v>12153</v>
      </c>
      <c r="H29" s="198"/>
      <c r="I29" s="317">
        <v>26276</v>
      </c>
      <c r="J29" s="100"/>
      <c r="K29" s="198">
        <v>27868</v>
      </c>
    </row>
    <row r="30" spans="2:11" s="117" customFormat="1" ht="7.5" customHeight="1">
      <c r="B30" s="197"/>
      <c r="C30" s="208"/>
      <c r="D30" s="197"/>
      <c r="E30" s="318"/>
      <c r="F30" s="260"/>
      <c r="G30" s="199"/>
      <c r="H30" s="198"/>
      <c r="I30" s="318"/>
      <c r="J30" s="100"/>
      <c r="K30" s="199"/>
    </row>
    <row r="31" spans="2:11" s="117" customFormat="1" ht="15.75">
      <c r="B31" s="197" t="s">
        <v>340</v>
      </c>
      <c r="C31" s="208"/>
      <c r="D31" s="197"/>
      <c r="E31" s="319">
        <f>SUM(E23:E30)</f>
        <v>-89956</v>
      </c>
      <c r="F31" s="260"/>
      <c r="G31" s="200">
        <v>47197</v>
      </c>
      <c r="H31" s="200"/>
      <c r="I31" s="319">
        <f>SUM(I23:I30)</f>
        <v>-71719</v>
      </c>
      <c r="J31" s="100"/>
      <c r="K31" s="200">
        <f>SUM(K23:K30)</f>
        <v>127387</v>
      </c>
    </row>
    <row r="32" spans="2:11" s="117" customFormat="1" ht="15.75">
      <c r="B32" s="197"/>
      <c r="C32" s="208"/>
      <c r="D32" s="197"/>
      <c r="E32" s="319"/>
      <c r="F32" s="260"/>
      <c r="G32" s="200"/>
      <c r="H32" s="200"/>
      <c r="I32" s="319"/>
      <c r="J32" s="100"/>
      <c r="K32" s="200"/>
    </row>
    <row r="33" spans="2:11" s="117" customFormat="1" ht="15.75">
      <c r="B33" s="197" t="s">
        <v>95</v>
      </c>
      <c r="C33" s="208" t="s">
        <v>247</v>
      </c>
      <c r="D33" s="197"/>
      <c r="E33" s="319">
        <v>-7739</v>
      </c>
      <c r="F33" s="260"/>
      <c r="G33" s="200">
        <v>-6872</v>
      </c>
      <c r="H33" s="200"/>
      <c r="I33" s="319">
        <v>-5322</v>
      </c>
      <c r="J33" s="100"/>
      <c r="K33" s="200">
        <v>-7668</v>
      </c>
    </row>
    <row r="34" spans="2:11" s="117" customFormat="1" ht="8.25" customHeight="1">
      <c r="B34" s="197"/>
      <c r="C34" s="208"/>
      <c r="D34" s="197"/>
      <c r="E34" s="318"/>
      <c r="F34" s="260"/>
      <c r="G34" s="199"/>
      <c r="H34" s="200"/>
      <c r="I34" s="318"/>
      <c r="J34" s="100"/>
      <c r="K34" s="199"/>
    </row>
    <row r="35" spans="2:11" s="117" customFormat="1" ht="15.75">
      <c r="B35" s="197"/>
      <c r="C35" s="208"/>
      <c r="D35" s="197"/>
      <c r="E35" s="317"/>
      <c r="F35" s="260"/>
      <c r="G35" s="198"/>
      <c r="H35" s="198"/>
      <c r="I35" s="317"/>
      <c r="J35" s="100"/>
      <c r="K35" s="198"/>
    </row>
    <row r="36" spans="2:11" s="117" customFormat="1" ht="16.5" thickBot="1">
      <c r="B36" s="197" t="s">
        <v>337</v>
      </c>
      <c r="C36" s="208"/>
      <c r="D36" s="197"/>
      <c r="E36" s="320">
        <f>+E33+E31</f>
        <v>-97695</v>
      </c>
      <c r="F36" s="260"/>
      <c r="G36" s="201">
        <v>40325</v>
      </c>
      <c r="H36" s="200"/>
      <c r="I36" s="320">
        <f>+I33+I31</f>
        <v>-77041</v>
      </c>
      <c r="J36" s="100"/>
      <c r="K36" s="201">
        <f>+K33+K31</f>
        <v>119719</v>
      </c>
    </row>
    <row r="37" spans="2:11" s="117" customFormat="1" ht="15.75">
      <c r="B37" s="197"/>
      <c r="C37" s="208"/>
      <c r="D37" s="197"/>
      <c r="E37" s="317"/>
      <c r="F37" s="260"/>
      <c r="G37" s="198"/>
      <c r="H37" s="200"/>
      <c r="I37" s="317"/>
      <c r="J37" s="100"/>
      <c r="K37" s="198"/>
    </row>
    <row r="38" spans="2:11" s="117" customFormat="1" ht="15.75">
      <c r="B38" s="197" t="s">
        <v>39</v>
      </c>
      <c r="C38" s="208"/>
      <c r="D38" s="197"/>
      <c r="E38" s="317"/>
      <c r="F38" s="260"/>
      <c r="G38" s="198"/>
      <c r="H38" s="200"/>
      <c r="I38" s="317"/>
      <c r="J38" s="100"/>
      <c r="K38" s="198"/>
    </row>
    <row r="39" spans="2:11" s="117" customFormat="1" ht="15.75">
      <c r="B39" s="197" t="s">
        <v>58</v>
      </c>
      <c r="C39" s="208"/>
      <c r="D39" s="197"/>
      <c r="E39" s="321">
        <v>-97225</v>
      </c>
      <c r="F39" s="261"/>
      <c r="G39" s="202">
        <v>45697</v>
      </c>
      <c r="H39" s="202"/>
      <c r="I39" s="321">
        <v>-82958</v>
      </c>
      <c r="J39" s="102"/>
      <c r="K39" s="202">
        <v>120192</v>
      </c>
    </row>
    <row r="40" spans="2:11" s="117" customFormat="1" ht="15.75">
      <c r="B40" s="197" t="s">
        <v>11</v>
      </c>
      <c r="C40" s="208"/>
      <c r="D40" s="197"/>
      <c r="E40" s="322">
        <v>-470</v>
      </c>
      <c r="F40" s="261"/>
      <c r="G40" s="203">
        <v>-5372</v>
      </c>
      <c r="H40" s="202"/>
      <c r="I40" s="322">
        <v>5917</v>
      </c>
      <c r="J40" s="102"/>
      <c r="K40" s="203">
        <v>-473</v>
      </c>
    </row>
    <row r="41" spans="2:11" s="117" customFormat="1" ht="15.75">
      <c r="B41" s="197"/>
      <c r="C41" s="208"/>
      <c r="D41" s="197"/>
      <c r="E41" s="323"/>
      <c r="F41" s="262"/>
      <c r="G41" s="204"/>
      <c r="H41" s="204"/>
      <c r="I41" s="323"/>
      <c r="J41" s="107"/>
      <c r="K41" s="204"/>
    </row>
    <row r="42" spans="2:11" s="117" customFormat="1" ht="16.5" thickBot="1">
      <c r="B42" s="197" t="s">
        <v>337</v>
      </c>
      <c r="C42" s="208"/>
      <c r="D42" s="197"/>
      <c r="E42" s="324">
        <f>SUM(E39:E40)</f>
        <v>-97695</v>
      </c>
      <c r="F42" s="261"/>
      <c r="G42" s="205">
        <v>40325</v>
      </c>
      <c r="H42" s="202"/>
      <c r="I42" s="324">
        <f>SUM(I39:I40)</f>
        <v>-77041</v>
      </c>
      <c r="J42" s="102"/>
      <c r="K42" s="205">
        <f>+K40+K39</f>
        <v>119719</v>
      </c>
    </row>
    <row r="43" spans="2:11" s="117" customFormat="1" ht="15.75">
      <c r="B43" s="197"/>
      <c r="C43" s="208"/>
      <c r="D43" s="197"/>
      <c r="E43" s="321"/>
      <c r="F43" s="261"/>
      <c r="G43" s="202"/>
      <c r="H43" s="202"/>
      <c r="I43" s="321"/>
      <c r="J43" s="102"/>
      <c r="K43" s="202"/>
    </row>
    <row r="44" spans="2:11" s="117" customFormat="1" ht="15.75">
      <c r="B44" s="197"/>
      <c r="C44" s="208"/>
      <c r="D44" s="197"/>
      <c r="E44" s="321"/>
      <c r="F44" s="261"/>
      <c r="G44" s="202"/>
      <c r="H44" s="202"/>
      <c r="I44" s="321"/>
      <c r="J44" s="102"/>
      <c r="K44" s="202"/>
    </row>
    <row r="45" spans="2:11" s="117" customFormat="1" ht="15.75">
      <c r="B45" s="197" t="s">
        <v>285</v>
      </c>
      <c r="C45" s="208" t="s">
        <v>248</v>
      </c>
      <c r="D45" s="197"/>
      <c r="E45" s="321"/>
      <c r="F45" s="261"/>
      <c r="G45" s="202"/>
      <c r="H45" s="202"/>
      <c r="I45" s="321"/>
      <c r="J45" s="104"/>
      <c r="K45" s="202"/>
    </row>
    <row r="46" spans="2:16" s="117" customFormat="1" ht="15.75">
      <c r="B46" s="255" t="s">
        <v>59</v>
      </c>
      <c r="C46" s="208"/>
      <c r="D46" s="255"/>
      <c r="E46" s="376">
        <v>-8.16</v>
      </c>
      <c r="F46" s="376"/>
      <c r="G46" s="373">
        <v>3.76</v>
      </c>
      <c r="H46" s="373"/>
      <c r="I46" s="376">
        <v>-6.96</v>
      </c>
      <c r="J46" s="372"/>
      <c r="K46" s="373">
        <v>9.9</v>
      </c>
      <c r="L46" s="132"/>
      <c r="M46" s="132"/>
      <c r="N46" s="132"/>
      <c r="O46" s="132"/>
      <c r="P46" s="132"/>
    </row>
    <row r="47" spans="2:16" s="117" customFormat="1" ht="16.5" thickBot="1">
      <c r="B47" s="255" t="s">
        <v>60</v>
      </c>
      <c r="C47" s="208"/>
      <c r="D47" s="255"/>
      <c r="E47" s="382">
        <v>-8.16</v>
      </c>
      <c r="F47" s="377"/>
      <c r="G47" s="378">
        <v>3.7</v>
      </c>
      <c r="H47" s="379"/>
      <c r="I47" s="382">
        <v>-6.96</v>
      </c>
      <c r="J47" s="374"/>
      <c r="K47" s="375">
        <v>9.72</v>
      </c>
      <c r="L47" s="132"/>
      <c r="M47" s="132"/>
      <c r="N47" s="132"/>
      <c r="O47" s="132"/>
      <c r="P47" s="132"/>
    </row>
    <row r="48" spans="2:16" s="117" customFormat="1" ht="15.75">
      <c r="B48" s="130"/>
      <c r="C48" s="125"/>
      <c r="D48" s="131"/>
      <c r="E48" s="305"/>
      <c r="F48" s="105"/>
      <c r="G48" s="134"/>
      <c r="H48" s="133"/>
      <c r="I48" s="105"/>
      <c r="J48" s="105"/>
      <c r="K48" s="133"/>
      <c r="L48" s="132"/>
      <c r="M48" s="132"/>
      <c r="N48" s="132"/>
      <c r="O48" s="132"/>
      <c r="P48" s="132"/>
    </row>
    <row r="49" spans="2:16" s="117" customFormat="1" ht="12.75" customHeight="1">
      <c r="B49" s="130"/>
      <c r="C49" s="125"/>
      <c r="D49" s="131"/>
      <c r="E49" s="105"/>
      <c r="F49" s="105"/>
      <c r="G49" s="134"/>
      <c r="H49" s="133"/>
      <c r="I49" s="105"/>
      <c r="J49" s="105"/>
      <c r="K49" s="133"/>
      <c r="L49" s="132"/>
      <c r="M49" s="132"/>
      <c r="N49" s="132"/>
      <c r="O49" s="132"/>
      <c r="P49" s="132"/>
    </row>
    <row r="50" spans="2:11" s="97" customFormat="1" ht="28.5" customHeight="1">
      <c r="B50" s="135"/>
      <c r="C50" s="135"/>
      <c r="D50" s="135"/>
      <c r="E50" s="135"/>
      <c r="F50" s="135"/>
      <c r="G50" s="135"/>
      <c r="H50" s="135"/>
      <c r="I50" s="135"/>
      <c r="J50" s="135"/>
      <c r="K50" s="135"/>
    </row>
    <row r="51" spans="5:10" s="97" customFormat="1" ht="15.75">
      <c r="E51" s="103"/>
      <c r="F51" s="103"/>
      <c r="G51" s="136"/>
      <c r="H51" s="136"/>
      <c r="I51" s="136"/>
      <c r="J51" s="136"/>
    </row>
    <row r="52" spans="5:10" s="97" customFormat="1" ht="15.75">
      <c r="E52" s="103"/>
      <c r="F52" s="103"/>
      <c r="G52" s="136"/>
      <c r="H52" s="136"/>
      <c r="I52" s="136"/>
      <c r="J52" s="136"/>
    </row>
    <row r="53" spans="5:10" s="97" customFormat="1" ht="15.75">
      <c r="E53" s="103"/>
      <c r="F53" s="103"/>
      <c r="G53" s="136"/>
      <c r="H53" s="136"/>
      <c r="I53" s="136"/>
      <c r="J53" s="136"/>
    </row>
    <row r="54" spans="5:10" s="97" customFormat="1" ht="15.75">
      <c r="E54" s="103"/>
      <c r="F54" s="103"/>
      <c r="G54" s="136"/>
      <c r="H54" s="136"/>
      <c r="I54" s="136"/>
      <c r="J54" s="136"/>
    </row>
    <row r="55" spans="5:10" s="97" customFormat="1" ht="15.75">
      <c r="E55" s="103"/>
      <c r="F55" s="103"/>
      <c r="G55" s="136"/>
      <c r="H55" s="136"/>
      <c r="I55" s="136"/>
      <c r="J55" s="136"/>
    </row>
    <row r="56" spans="5:10" s="97" customFormat="1" ht="15.75">
      <c r="E56" s="103"/>
      <c r="F56" s="103"/>
      <c r="G56" s="136"/>
      <c r="H56" s="136"/>
      <c r="I56" s="136"/>
      <c r="J56" s="136"/>
    </row>
    <row r="57" spans="5:10" s="97" customFormat="1" ht="15.75">
      <c r="E57" s="103"/>
      <c r="F57" s="103"/>
      <c r="G57" s="136"/>
      <c r="H57" s="136"/>
      <c r="I57" s="136"/>
      <c r="J57" s="136"/>
    </row>
    <row r="58" spans="5:10" s="97" customFormat="1" ht="15.75">
      <c r="E58" s="103"/>
      <c r="F58" s="103"/>
      <c r="G58" s="136"/>
      <c r="H58" s="136"/>
      <c r="I58" s="136"/>
      <c r="J58" s="136"/>
    </row>
    <row r="59" spans="5:10" s="97" customFormat="1" ht="15.75">
      <c r="E59" s="136"/>
      <c r="F59" s="136"/>
      <c r="G59" s="136"/>
      <c r="H59" s="136"/>
      <c r="I59" s="136"/>
      <c r="J59" s="136"/>
    </row>
    <row r="60" spans="5:10" s="97" customFormat="1" ht="15.75">
      <c r="E60" s="136"/>
      <c r="F60" s="136"/>
      <c r="G60" s="136"/>
      <c r="H60" s="136"/>
      <c r="I60" s="136"/>
      <c r="J60" s="136"/>
    </row>
    <row r="61" spans="5:10" s="97" customFormat="1" ht="15.75">
      <c r="E61" s="136"/>
      <c r="F61" s="136"/>
      <c r="G61" s="136"/>
      <c r="H61" s="136"/>
      <c r="I61" s="136"/>
      <c r="J61" s="136"/>
    </row>
    <row r="62" spans="5:10" s="97" customFormat="1" ht="15.75">
      <c r="E62" s="136"/>
      <c r="F62" s="136"/>
      <c r="G62" s="136"/>
      <c r="H62" s="136"/>
      <c r="I62" s="136"/>
      <c r="J62" s="136"/>
    </row>
    <row r="63" spans="5:10" s="97" customFormat="1" ht="15.75">
      <c r="E63" s="136"/>
      <c r="F63" s="136"/>
      <c r="G63" s="136"/>
      <c r="H63" s="136"/>
      <c r="I63" s="136"/>
      <c r="J63" s="136"/>
    </row>
    <row r="64" spans="5:10" s="97" customFormat="1" ht="15.75">
      <c r="E64" s="136"/>
      <c r="F64" s="136"/>
      <c r="G64" s="136"/>
      <c r="H64" s="136"/>
      <c r="I64" s="136"/>
      <c r="J64" s="136"/>
    </row>
    <row r="65" spans="5:10" s="97" customFormat="1" ht="15.75">
      <c r="E65" s="136"/>
      <c r="F65" s="136"/>
      <c r="G65" s="136"/>
      <c r="H65" s="136"/>
      <c r="I65" s="136"/>
      <c r="J65" s="136"/>
    </row>
    <row r="66" spans="5:10" s="97" customFormat="1" ht="15.75">
      <c r="E66" s="136"/>
      <c r="F66" s="136"/>
      <c r="G66" s="136"/>
      <c r="H66" s="136"/>
      <c r="I66" s="136"/>
      <c r="J66" s="136"/>
    </row>
    <row r="67" spans="5:10" s="97" customFormat="1" ht="15.75">
      <c r="E67" s="136"/>
      <c r="F67" s="136"/>
      <c r="G67" s="136"/>
      <c r="H67" s="136"/>
      <c r="I67" s="136"/>
      <c r="J67" s="136"/>
    </row>
    <row r="68" spans="5:10" s="97" customFormat="1" ht="15.75">
      <c r="E68" s="136"/>
      <c r="F68" s="136"/>
      <c r="G68" s="136"/>
      <c r="H68" s="136"/>
      <c r="I68" s="136"/>
      <c r="J68" s="136"/>
    </row>
    <row r="69" spans="5:10" s="97" customFormat="1" ht="15.75">
      <c r="E69" s="136"/>
      <c r="F69" s="136"/>
      <c r="G69" s="136"/>
      <c r="H69" s="136"/>
      <c r="I69" s="136"/>
      <c r="J69" s="136"/>
    </row>
    <row r="70" spans="5:10" s="97" customFormat="1" ht="15.75">
      <c r="E70" s="136"/>
      <c r="F70" s="136"/>
      <c r="G70" s="136"/>
      <c r="H70" s="136"/>
      <c r="I70" s="136"/>
      <c r="J70" s="136"/>
    </row>
    <row r="71" spans="5:10" s="97" customFormat="1" ht="15.75">
      <c r="E71" s="136"/>
      <c r="F71" s="136"/>
      <c r="G71" s="136"/>
      <c r="H71" s="136"/>
      <c r="I71" s="136"/>
      <c r="J71" s="136"/>
    </row>
    <row r="72" spans="5:10" s="97" customFormat="1" ht="15.75">
      <c r="E72" s="136"/>
      <c r="F72" s="136"/>
      <c r="G72" s="136"/>
      <c r="H72" s="136"/>
      <c r="I72" s="136"/>
      <c r="J72" s="136"/>
    </row>
    <row r="73" spans="5:10" s="97" customFormat="1" ht="15.75">
      <c r="E73" s="136"/>
      <c r="F73" s="136"/>
      <c r="G73" s="136"/>
      <c r="H73" s="136"/>
      <c r="I73" s="136"/>
      <c r="J73" s="136"/>
    </row>
    <row r="74" spans="5:10" s="97" customFormat="1" ht="15.75">
      <c r="E74" s="136"/>
      <c r="F74" s="136"/>
      <c r="G74" s="136"/>
      <c r="H74" s="136"/>
      <c r="I74" s="136"/>
      <c r="J74" s="136"/>
    </row>
    <row r="75" spans="5:10" s="97" customFormat="1" ht="15.75">
      <c r="E75" s="136"/>
      <c r="F75" s="136"/>
      <c r="G75" s="136"/>
      <c r="H75" s="136"/>
      <c r="I75" s="136"/>
      <c r="J75" s="136"/>
    </row>
    <row r="76" spans="5:10" s="97" customFormat="1" ht="15.75">
      <c r="E76" s="136"/>
      <c r="F76" s="136"/>
      <c r="G76" s="136"/>
      <c r="H76" s="136"/>
      <c r="I76" s="136"/>
      <c r="J76" s="136"/>
    </row>
    <row r="77" spans="5:10" s="97" customFormat="1" ht="15.75">
      <c r="E77" s="136"/>
      <c r="F77" s="136"/>
      <c r="G77" s="136"/>
      <c r="H77" s="136"/>
      <c r="I77" s="136"/>
      <c r="J77" s="136"/>
    </row>
    <row r="78" spans="5:10" s="97" customFormat="1" ht="15.75">
      <c r="E78" s="136"/>
      <c r="F78" s="136"/>
      <c r="G78" s="136"/>
      <c r="H78" s="136"/>
      <c r="I78" s="136"/>
      <c r="J78" s="136"/>
    </row>
    <row r="79" spans="5:10" s="97" customFormat="1" ht="15.75">
      <c r="E79" s="136"/>
      <c r="F79" s="136"/>
      <c r="G79" s="136"/>
      <c r="H79" s="136"/>
      <c r="I79" s="136"/>
      <c r="J79" s="136"/>
    </row>
    <row r="80" spans="5:10" s="97" customFormat="1" ht="15.75">
      <c r="E80" s="136"/>
      <c r="F80" s="136"/>
      <c r="G80" s="136"/>
      <c r="H80" s="136"/>
      <c r="I80" s="136"/>
      <c r="J80" s="136"/>
    </row>
    <row r="81" spans="5:10" s="97" customFormat="1" ht="15.75">
      <c r="E81" s="136"/>
      <c r="F81" s="136"/>
      <c r="G81" s="136"/>
      <c r="H81" s="136"/>
      <c r="I81" s="136"/>
      <c r="J81" s="136"/>
    </row>
    <row r="82" spans="5:10" s="97" customFormat="1" ht="15.75">
      <c r="E82" s="136"/>
      <c r="F82" s="136"/>
      <c r="G82" s="136"/>
      <c r="H82" s="136"/>
      <c r="I82" s="136"/>
      <c r="J82" s="136"/>
    </row>
    <row r="83" spans="5:10" s="97" customFormat="1" ht="15.75">
      <c r="E83" s="136"/>
      <c r="F83" s="136"/>
      <c r="G83" s="136"/>
      <c r="H83" s="136"/>
      <c r="I83" s="136"/>
      <c r="J83" s="136"/>
    </row>
    <row r="84" spans="5:10" s="97" customFormat="1" ht="15.75">
      <c r="E84" s="136"/>
      <c r="F84" s="136"/>
      <c r="G84" s="136"/>
      <c r="H84" s="136"/>
      <c r="I84" s="136"/>
      <c r="J84" s="136"/>
    </row>
    <row r="85" spans="5:10" s="97" customFormat="1" ht="15.75">
      <c r="E85" s="136"/>
      <c r="F85" s="136"/>
      <c r="G85" s="136"/>
      <c r="H85" s="136"/>
      <c r="I85" s="136"/>
      <c r="J85" s="136"/>
    </row>
    <row r="86" spans="5:10" s="97" customFormat="1" ht="15.75">
      <c r="E86" s="136"/>
      <c r="F86" s="136"/>
      <c r="G86" s="136"/>
      <c r="H86" s="136"/>
      <c r="I86" s="136"/>
      <c r="J86" s="136"/>
    </row>
    <row r="87" spans="5:10" s="97" customFormat="1" ht="15.75">
      <c r="E87" s="136"/>
      <c r="F87" s="136"/>
      <c r="G87" s="136"/>
      <c r="H87" s="136"/>
      <c r="I87" s="136"/>
      <c r="J87" s="136"/>
    </row>
    <row r="88" spans="5:10" s="97" customFormat="1" ht="15.75">
      <c r="E88" s="136"/>
      <c r="F88" s="136"/>
      <c r="G88" s="136"/>
      <c r="H88" s="136"/>
      <c r="I88" s="136"/>
      <c r="J88" s="136"/>
    </row>
    <row r="89" spans="5:10" s="97" customFormat="1" ht="15.75">
      <c r="E89" s="136"/>
      <c r="F89" s="136"/>
      <c r="G89" s="136"/>
      <c r="H89" s="136"/>
      <c r="I89" s="136"/>
      <c r="J89" s="136"/>
    </row>
    <row r="90" spans="5:10" s="97" customFormat="1" ht="15.75">
      <c r="E90" s="136"/>
      <c r="F90" s="136"/>
      <c r="G90" s="136"/>
      <c r="H90" s="136"/>
      <c r="I90" s="136"/>
      <c r="J90" s="136"/>
    </row>
    <row r="91" spans="5:10" s="97" customFormat="1" ht="15.75">
      <c r="E91" s="136"/>
      <c r="F91" s="136"/>
      <c r="G91" s="136"/>
      <c r="H91" s="136"/>
      <c r="I91" s="136"/>
      <c r="J91" s="136"/>
    </row>
    <row r="92" spans="5:10" s="97" customFormat="1" ht="15.75">
      <c r="E92" s="136"/>
      <c r="F92" s="136"/>
      <c r="G92" s="136"/>
      <c r="H92" s="136"/>
      <c r="I92" s="136"/>
      <c r="J92" s="136"/>
    </row>
    <row r="93" spans="5:10" s="97" customFormat="1" ht="15.75">
      <c r="E93" s="136"/>
      <c r="F93" s="136"/>
      <c r="G93" s="136"/>
      <c r="H93" s="136"/>
      <c r="I93" s="136"/>
      <c r="J93" s="136"/>
    </row>
    <row r="94" spans="5:10" s="97" customFormat="1" ht="15.75">
      <c r="E94" s="136"/>
      <c r="F94" s="136"/>
      <c r="G94" s="136"/>
      <c r="H94" s="136"/>
      <c r="I94" s="136"/>
      <c r="J94" s="136"/>
    </row>
    <row r="95" spans="5:10" s="97" customFormat="1" ht="15.75">
      <c r="E95" s="136"/>
      <c r="F95" s="136"/>
      <c r="G95" s="136"/>
      <c r="H95" s="136"/>
      <c r="I95" s="136"/>
      <c r="J95" s="136"/>
    </row>
    <row r="96" spans="5:10" s="97" customFormat="1" ht="15.75">
      <c r="E96" s="136"/>
      <c r="F96" s="136"/>
      <c r="G96" s="136"/>
      <c r="H96" s="136"/>
      <c r="I96" s="136"/>
      <c r="J96" s="136"/>
    </row>
    <row r="97" spans="5:10" s="97" customFormat="1" ht="15.75">
      <c r="E97" s="136"/>
      <c r="F97" s="136"/>
      <c r="G97" s="136"/>
      <c r="H97" s="136"/>
      <c r="I97" s="136"/>
      <c r="J97" s="136"/>
    </row>
    <row r="98" spans="5:10" s="97" customFormat="1" ht="15.75">
      <c r="E98" s="136"/>
      <c r="F98" s="136"/>
      <c r="G98" s="136"/>
      <c r="H98" s="136"/>
      <c r="I98" s="136"/>
      <c r="J98" s="136"/>
    </row>
    <row r="99" spans="5:10" s="97" customFormat="1" ht="15.75">
      <c r="E99" s="136"/>
      <c r="F99" s="136"/>
      <c r="G99" s="136"/>
      <c r="H99" s="136"/>
      <c r="I99" s="136"/>
      <c r="J99" s="136"/>
    </row>
    <row r="100" spans="5:10" s="97" customFormat="1" ht="15.75">
      <c r="E100" s="136"/>
      <c r="F100" s="136"/>
      <c r="G100" s="136"/>
      <c r="H100" s="136"/>
      <c r="I100" s="136"/>
      <c r="J100" s="136"/>
    </row>
    <row r="101" spans="5:10" s="97" customFormat="1" ht="15.75">
      <c r="E101" s="136"/>
      <c r="F101" s="136"/>
      <c r="G101" s="136"/>
      <c r="H101" s="136"/>
      <c r="I101" s="136"/>
      <c r="J101" s="136"/>
    </row>
    <row r="102" spans="5:10" s="97" customFormat="1" ht="15.75">
      <c r="E102" s="136"/>
      <c r="F102" s="136"/>
      <c r="G102" s="136"/>
      <c r="H102" s="136"/>
      <c r="I102" s="136"/>
      <c r="J102" s="136"/>
    </row>
    <row r="103" spans="5:10" s="97" customFormat="1" ht="15.75">
      <c r="E103" s="136"/>
      <c r="F103" s="136"/>
      <c r="G103" s="136"/>
      <c r="H103" s="136"/>
      <c r="I103" s="136"/>
      <c r="J103" s="136"/>
    </row>
    <row r="104" spans="5:10" s="97" customFormat="1" ht="15.75">
      <c r="E104" s="136"/>
      <c r="F104" s="136"/>
      <c r="G104" s="136"/>
      <c r="H104" s="136"/>
      <c r="I104" s="136"/>
      <c r="J104" s="136"/>
    </row>
    <row r="105" spans="5:10" s="97" customFormat="1" ht="15.75">
      <c r="E105" s="136"/>
      <c r="F105" s="136"/>
      <c r="G105" s="136"/>
      <c r="H105" s="136"/>
      <c r="I105" s="136"/>
      <c r="J105" s="136"/>
    </row>
    <row r="106" spans="5:10" s="97" customFormat="1" ht="15.75">
      <c r="E106" s="136"/>
      <c r="F106" s="136"/>
      <c r="G106" s="136"/>
      <c r="H106" s="136"/>
      <c r="I106" s="136"/>
      <c r="J106" s="136"/>
    </row>
    <row r="107" spans="5:10" s="97" customFormat="1" ht="15.75">
      <c r="E107" s="136"/>
      <c r="F107" s="136"/>
      <c r="G107" s="136"/>
      <c r="H107" s="136"/>
      <c r="I107" s="136"/>
      <c r="J107" s="136"/>
    </row>
    <row r="108" spans="5:10" s="97" customFormat="1" ht="15.75">
      <c r="E108" s="136"/>
      <c r="F108" s="136"/>
      <c r="G108" s="136"/>
      <c r="H108" s="136"/>
      <c r="I108" s="136"/>
      <c r="J108" s="136"/>
    </row>
    <row r="109" spans="5:10" s="97" customFormat="1" ht="15.75">
      <c r="E109" s="136"/>
      <c r="F109" s="136"/>
      <c r="G109" s="136"/>
      <c r="H109" s="136"/>
      <c r="I109" s="136"/>
      <c r="J109" s="136"/>
    </row>
    <row r="110" spans="5:10" s="97" customFormat="1" ht="15.75">
      <c r="E110" s="136"/>
      <c r="F110" s="136"/>
      <c r="G110" s="136"/>
      <c r="H110" s="136"/>
      <c r="I110" s="136"/>
      <c r="J110" s="136"/>
    </row>
    <row r="111" spans="5:10" s="97" customFormat="1" ht="15.75">
      <c r="E111" s="136"/>
      <c r="F111" s="136"/>
      <c r="G111" s="136"/>
      <c r="H111" s="136"/>
      <c r="I111" s="136"/>
      <c r="J111" s="136"/>
    </row>
    <row r="112" spans="5:10" s="97" customFormat="1" ht="15.75">
      <c r="E112" s="136"/>
      <c r="F112" s="136"/>
      <c r="G112" s="136"/>
      <c r="H112" s="136"/>
      <c r="I112" s="136"/>
      <c r="J112" s="136"/>
    </row>
    <row r="113" spans="5:10" s="97" customFormat="1" ht="15.75">
      <c r="E113" s="136"/>
      <c r="F113" s="136"/>
      <c r="G113" s="136"/>
      <c r="H113" s="136"/>
      <c r="I113" s="136"/>
      <c r="J113" s="136"/>
    </row>
    <row r="114" spans="5:10" s="97" customFormat="1" ht="15.75">
      <c r="E114" s="136"/>
      <c r="F114" s="136"/>
      <c r="G114" s="136"/>
      <c r="H114" s="136"/>
      <c r="I114" s="136"/>
      <c r="J114" s="136"/>
    </row>
    <row r="115" spans="5:10" s="97" customFormat="1" ht="15.75">
      <c r="E115" s="136"/>
      <c r="F115" s="136"/>
      <c r="G115" s="136"/>
      <c r="H115" s="136"/>
      <c r="I115" s="136"/>
      <c r="J115" s="136"/>
    </row>
    <row r="116" spans="5:10" s="97" customFormat="1" ht="15.75">
      <c r="E116" s="136"/>
      <c r="F116" s="136"/>
      <c r="G116" s="136"/>
      <c r="H116" s="136"/>
      <c r="I116" s="136"/>
      <c r="J116" s="136"/>
    </row>
    <row r="117" spans="5:10" s="97" customFormat="1" ht="15.75">
      <c r="E117" s="136"/>
      <c r="F117" s="136"/>
      <c r="G117" s="136"/>
      <c r="H117" s="136"/>
      <c r="I117" s="136"/>
      <c r="J117" s="136"/>
    </row>
    <row r="118" spans="5:10" s="97" customFormat="1" ht="15.75">
      <c r="E118" s="136"/>
      <c r="F118" s="136"/>
      <c r="G118" s="136"/>
      <c r="H118" s="136"/>
      <c r="I118" s="136"/>
      <c r="J118" s="136"/>
    </row>
    <row r="119" spans="5:10" s="97" customFormat="1" ht="15.75">
      <c r="E119" s="136"/>
      <c r="F119" s="136"/>
      <c r="G119" s="136"/>
      <c r="H119" s="136"/>
      <c r="I119" s="136"/>
      <c r="J119" s="136"/>
    </row>
    <row r="120" spans="5:10" s="97" customFormat="1" ht="15.75">
      <c r="E120" s="136"/>
      <c r="F120" s="136"/>
      <c r="G120" s="136"/>
      <c r="H120" s="136"/>
      <c r="I120" s="136"/>
      <c r="J120" s="136"/>
    </row>
    <row r="121" spans="5:10" s="97" customFormat="1" ht="15.75">
      <c r="E121" s="136"/>
      <c r="F121" s="136"/>
      <c r="G121" s="136"/>
      <c r="H121" s="136"/>
      <c r="I121" s="136"/>
      <c r="J121" s="136"/>
    </row>
    <row r="122" spans="5:10" s="97" customFormat="1" ht="15.75">
      <c r="E122" s="136"/>
      <c r="F122" s="136"/>
      <c r="G122" s="136"/>
      <c r="H122" s="136"/>
      <c r="I122" s="136"/>
      <c r="J122" s="136"/>
    </row>
    <row r="123" spans="5:10" s="97" customFormat="1" ht="15.75">
      <c r="E123" s="136"/>
      <c r="F123" s="136"/>
      <c r="G123" s="136"/>
      <c r="H123" s="136"/>
      <c r="I123" s="136"/>
      <c r="J123" s="136"/>
    </row>
    <row r="124" spans="5:10" s="97" customFormat="1" ht="15.75">
      <c r="E124" s="136"/>
      <c r="F124" s="136"/>
      <c r="G124" s="136"/>
      <c r="H124" s="136"/>
      <c r="I124" s="136"/>
      <c r="J124" s="136"/>
    </row>
    <row r="125" spans="5:10" s="97" customFormat="1" ht="15.75">
      <c r="E125" s="136"/>
      <c r="F125" s="136"/>
      <c r="G125" s="136"/>
      <c r="H125" s="136"/>
      <c r="I125" s="136"/>
      <c r="J125" s="136"/>
    </row>
    <row r="126" spans="5:10" s="97" customFormat="1" ht="15.75">
      <c r="E126" s="136"/>
      <c r="F126" s="136"/>
      <c r="G126" s="136"/>
      <c r="H126" s="136"/>
      <c r="I126" s="136"/>
      <c r="J126" s="136"/>
    </row>
    <row r="127" spans="5:10" s="97" customFormat="1" ht="15.75">
      <c r="E127" s="136"/>
      <c r="F127" s="136"/>
      <c r="G127" s="136"/>
      <c r="H127" s="136"/>
      <c r="I127" s="136"/>
      <c r="J127" s="136"/>
    </row>
    <row r="128" spans="5:10" s="97" customFormat="1" ht="15.75">
      <c r="E128" s="136"/>
      <c r="F128" s="136"/>
      <c r="G128" s="136"/>
      <c r="H128" s="136"/>
      <c r="I128" s="136"/>
      <c r="J128" s="136"/>
    </row>
    <row r="129" spans="5:10" s="97" customFormat="1" ht="15.75">
      <c r="E129" s="136"/>
      <c r="F129" s="136"/>
      <c r="G129" s="136"/>
      <c r="H129" s="136"/>
      <c r="I129" s="136"/>
      <c r="J129" s="136"/>
    </row>
    <row r="130" spans="5:10" s="97" customFormat="1" ht="15.75">
      <c r="E130" s="136"/>
      <c r="F130" s="136"/>
      <c r="G130" s="136"/>
      <c r="H130" s="136"/>
      <c r="I130" s="136"/>
      <c r="J130" s="136"/>
    </row>
    <row r="131" spans="5:10" s="97" customFormat="1" ht="15.75">
      <c r="E131" s="136"/>
      <c r="F131" s="136"/>
      <c r="G131" s="136"/>
      <c r="H131" s="136"/>
      <c r="I131" s="136"/>
      <c r="J131" s="136"/>
    </row>
    <row r="132" spans="5:10" s="97" customFormat="1" ht="15.75">
      <c r="E132" s="136"/>
      <c r="F132" s="136"/>
      <c r="G132" s="136"/>
      <c r="H132" s="136"/>
      <c r="I132" s="136"/>
      <c r="J132" s="136"/>
    </row>
    <row r="133" spans="5:10" s="97" customFormat="1" ht="15.75">
      <c r="E133" s="136"/>
      <c r="F133" s="136"/>
      <c r="G133" s="136"/>
      <c r="H133" s="136"/>
      <c r="I133" s="136"/>
      <c r="J133" s="136"/>
    </row>
    <row r="134" spans="5:10" s="97" customFormat="1" ht="15.75">
      <c r="E134" s="136"/>
      <c r="F134" s="136"/>
      <c r="G134" s="136"/>
      <c r="H134" s="136"/>
      <c r="I134" s="136"/>
      <c r="J134" s="136"/>
    </row>
    <row r="135" spans="5:10" s="97" customFormat="1" ht="15.75">
      <c r="E135" s="136"/>
      <c r="F135" s="136"/>
      <c r="G135" s="136"/>
      <c r="H135" s="136"/>
      <c r="I135" s="136"/>
      <c r="J135" s="136"/>
    </row>
    <row r="136" spans="5:10" s="97" customFormat="1" ht="15.75">
      <c r="E136" s="136"/>
      <c r="F136" s="136"/>
      <c r="G136" s="136"/>
      <c r="H136" s="136"/>
      <c r="I136" s="136"/>
      <c r="J136" s="136"/>
    </row>
    <row r="137" spans="5:10" s="97" customFormat="1" ht="15.75">
      <c r="E137" s="136"/>
      <c r="F137" s="136"/>
      <c r="G137" s="136"/>
      <c r="H137" s="136"/>
      <c r="I137" s="136"/>
      <c r="J137" s="136"/>
    </row>
    <row r="138" spans="5:10" s="97" customFormat="1" ht="15.75">
      <c r="E138" s="136"/>
      <c r="F138" s="136"/>
      <c r="G138" s="136"/>
      <c r="H138" s="136"/>
      <c r="I138" s="136"/>
      <c r="J138" s="136"/>
    </row>
    <row r="139" spans="5:10" s="97" customFormat="1" ht="15.75">
      <c r="E139" s="136"/>
      <c r="F139" s="136"/>
      <c r="G139" s="136"/>
      <c r="H139" s="136"/>
      <c r="I139" s="136"/>
      <c r="J139" s="136"/>
    </row>
    <row r="140" spans="5:10" s="97" customFormat="1" ht="15.75">
      <c r="E140" s="136"/>
      <c r="F140" s="136"/>
      <c r="G140" s="136"/>
      <c r="H140" s="136"/>
      <c r="I140" s="136"/>
      <c r="J140" s="136"/>
    </row>
    <row r="141" spans="5:10" s="97" customFormat="1" ht="15.75">
      <c r="E141" s="136"/>
      <c r="F141" s="136"/>
      <c r="G141" s="136"/>
      <c r="H141" s="136"/>
      <c r="I141" s="136"/>
      <c r="J141" s="136"/>
    </row>
    <row r="142" spans="5:10" s="97" customFormat="1" ht="15.75">
      <c r="E142" s="136"/>
      <c r="F142" s="136"/>
      <c r="G142" s="136"/>
      <c r="H142" s="136"/>
      <c r="I142" s="136"/>
      <c r="J142" s="136"/>
    </row>
    <row r="143" spans="5:10" s="97" customFormat="1" ht="15.75">
      <c r="E143" s="136"/>
      <c r="F143" s="136"/>
      <c r="G143" s="136"/>
      <c r="H143" s="136"/>
      <c r="I143" s="136"/>
      <c r="J143" s="136"/>
    </row>
    <row r="144" spans="5:10" s="97" customFormat="1" ht="15.75">
      <c r="E144" s="136"/>
      <c r="F144" s="136"/>
      <c r="G144" s="136"/>
      <c r="H144" s="136"/>
      <c r="I144" s="136"/>
      <c r="J144" s="136"/>
    </row>
    <row r="145" spans="5:10" s="97" customFormat="1" ht="15.75">
      <c r="E145" s="136"/>
      <c r="F145" s="136"/>
      <c r="G145" s="136"/>
      <c r="H145" s="136"/>
      <c r="I145" s="136"/>
      <c r="J145" s="136"/>
    </row>
    <row r="146" spans="5:10" s="97" customFormat="1" ht="15.75">
      <c r="E146" s="136"/>
      <c r="F146" s="136"/>
      <c r="G146" s="136"/>
      <c r="H146" s="136"/>
      <c r="I146" s="136"/>
      <c r="J146" s="136"/>
    </row>
    <row r="147" spans="5:10" s="97" customFormat="1" ht="15.75">
      <c r="E147" s="136"/>
      <c r="F147" s="136"/>
      <c r="G147" s="136"/>
      <c r="H147" s="136"/>
      <c r="I147" s="136"/>
      <c r="J147" s="136"/>
    </row>
    <row r="148" spans="5:10" s="97" customFormat="1" ht="15.75">
      <c r="E148" s="136"/>
      <c r="F148" s="136"/>
      <c r="G148" s="136"/>
      <c r="H148" s="136"/>
      <c r="I148" s="136"/>
      <c r="J148" s="136"/>
    </row>
    <row r="149" spans="5:10" s="97" customFormat="1" ht="15.75">
      <c r="E149" s="136"/>
      <c r="F149" s="136"/>
      <c r="G149" s="136"/>
      <c r="H149" s="136"/>
      <c r="I149" s="136"/>
      <c r="J149" s="136"/>
    </row>
    <row r="150" spans="5:10" s="97" customFormat="1" ht="15.75">
      <c r="E150" s="136"/>
      <c r="F150" s="136"/>
      <c r="G150" s="136"/>
      <c r="H150" s="136"/>
      <c r="I150" s="136"/>
      <c r="J150" s="136"/>
    </row>
    <row r="151" spans="5:10" s="97" customFormat="1" ht="15.75">
      <c r="E151" s="136"/>
      <c r="F151" s="136"/>
      <c r="G151" s="136"/>
      <c r="H151" s="136"/>
      <c r="I151" s="136"/>
      <c r="J151" s="136"/>
    </row>
    <row r="152" spans="5:10" s="97" customFormat="1" ht="15.75">
      <c r="E152" s="136"/>
      <c r="F152" s="136"/>
      <c r="G152" s="136"/>
      <c r="H152" s="136"/>
      <c r="I152" s="136"/>
      <c r="J152" s="136"/>
    </row>
    <row r="153" spans="5:10" s="97" customFormat="1" ht="15.75">
      <c r="E153" s="136"/>
      <c r="F153" s="136"/>
      <c r="G153" s="136"/>
      <c r="H153" s="136"/>
      <c r="I153" s="136"/>
      <c r="J153" s="136"/>
    </row>
    <row r="154" spans="5:10" s="97" customFormat="1" ht="15.75">
      <c r="E154" s="136"/>
      <c r="F154" s="136"/>
      <c r="G154" s="136"/>
      <c r="H154" s="136"/>
      <c r="I154" s="136"/>
      <c r="J154" s="136"/>
    </row>
    <row r="155" spans="5:10" s="97" customFormat="1" ht="15.75">
      <c r="E155" s="136"/>
      <c r="F155" s="136"/>
      <c r="G155" s="136"/>
      <c r="H155" s="136"/>
      <c r="I155" s="136"/>
      <c r="J155" s="136"/>
    </row>
    <row r="156" spans="5:10" s="97" customFormat="1" ht="15.75">
      <c r="E156" s="136"/>
      <c r="F156" s="136"/>
      <c r="G156" s="136"/>
      <c r="H156" s="136"/>
      <c r="I156" s="136"/>
      <c r="J156" s="136"/>
    </row>
    <row r="157" spans="5:10" s="97" customFormat="1" ht="15.75">
      <c r="E157" s="136"/>
      <c r="F157" s="136"/>
      <c r="G157" s="136"/>
      <c r="H157" s="136"/>
      <c r="I157" s="136"/>
      <c r="J157" s="136"/>
    </row>
    <row r="158" spans="5:10" s="97" customFormat="1" ht="15.75">
      <c r="E158" s="136"/>
      <c r="F158" s="136"/>
      <c r="G158" s="136"/>
      <c r="H158" s="136"/>
      <c r="I158" s="136"/>
      <c r="J158" s="136"/>
    </row>
    <row r="159" spans="5:10" s="97" customFormat="1" ht="15.75">
      <c r="E159" s="136"/>
      <c r="F159" s="136"/>
      <c r="G159" s="136"/>
      <c r="H159" s="136"/>
      <c r="I159" s="136"/>
      <c r="J159" s="136"/>
    </row>
    <row r="160" spans="5:10" s="97" customFormat="1" ht="15.75">
      <c r="E160" s="136"/>
      <c r="F160" s="136"/>
      <c r="G160" s="136"/>
      <c r="H160" s="136"/>
      <c r="I160" s="136"/>
      <c r="J160" s="136"/>
    </row>
    <row r="161" spans="5:10" s="97" customFormat="1" ht="15.75">
      <c r="E161" s="136"/>
      <c r="F161" s="136"/>
      <c r="G161" s="136"/>
      <c r="H161" s="136"/>
      <c r="I161" s="136"/>
      <c r="J161" s="136"/>
    </row>
    <row r="162" spans="5:10" s="97" customFormat="1" ht="15.75">
      <c r="E162" s="136"/>
      <c r="F162" s="136"/>
      <c r="G162" s="136"/>
      <c r="H162" s="136"/>
      <c r="I162" s="136"/>
      <c r="J162" s="136"/>
    </row>
    <row r="163" spans="5:10" s="97" customFormat="1" ht="15.75">
      <c r="E163" s="136"/>
      <c r="F163" s="136"/>
      <c r="G163" s="136"/>
      <c r="H163" s="136"/>
      <c r="I163" s="136"/>
      <c r="J163" s="136"/>
    </row>
    <row r="164" spans="5:10" s="97" customFormat="1" ht="15.75">
      <c r="E164" s="136"/>
      <c r="F164" s="136"/>
      <c r="G164" s="136"/>
      <c r="H164" s="136"/>
      <c r="I164" s="136"/>
      <c r="J164" s="136"/>
    </row>
    <row r="165" spans="5:10" s="97" customFormat="1" ht="15.75">
      <c r="E165" s="136"/>
      <c r="F165" s="136"/>
      <c r="G165" s="136"/>
      <c r="H165" s="136"/>
      <c r="I165" s="136"/>
      <c r="J165" s="136"/>
    </row>
    <row r="166" spans="5:10" s="97" customFormat="1" ht="15.75">
      <c r="E166" s="136"/>
      <c r="F166" s="136"/>
      <c r="G166" s="136"/>
      <c r="H166" s="136"/>
      <c r="I166" s="136"/>
      <c r="J166" s="136"/>
    </row>
    <row r="167" spans="5:10" s="97" customFormat="1" ht="15.75">
      <c r="E167" s="136"/>
      <c r="F167" s="136"/>
      <c r="G167" s="136"/>
      <c r="H167" s="136"/>
      <c r="I167" s="136"/>
      <c r="J167" s="136"/>
    </row>
    <row r="168" spans="5:10" s="97" customFormat="1" ht="15.75">
      <c r="E168" s="136"/>
      <c r="F168" s="136"/>
      <c r="G168" s="136"/>
      <c r="H168" s="136"/>
      <c r="I168" s="136"/>
      <c r="J168" s="136"/>
    </row>
    <row r="169" spans="5:10" s="97" customFormat="1" ht="15.75">
      <c r="E169" s="136"/>
      <c r="F169" s="136"/>
      <c r="G169" s="136"/>
      <c r="H169" s="136"/>
      <c r="I169" s="136"/>
      <c r="J169" s="136"/>
    </row>
    <row r="170" spans="5:10" s="97" customFormat="1" ht="15.75">
      <c r="E170" s="136"/>
      <c r="F170" s="136"/>
      <c r="G170" s="136"/>
      <c r="H170" s="136"/>
      <c r="I170" s="136"/>
      <c r="J170" s="136"/>
    </row>
    <row r="171" spans="5:10" s="97" customFormat="1" ht="15.75">
      <c r="E171" s="136"/>
      <c r="F171" s="136"/>
      <c r="G171" s="136"/>
      <c r="H171" s="136"/>
      <c r="I171" s="136"/>
      <c r="J171" s="136"/>
    </row>
    <row r="172" spans="5:10" s="97" customFormat="1" ht="15.75">
      <c r="E172" s="136"/>
      <c r="F172" s="136"/>
      <c r="G172" s="136"/>
      <c r="H172" s="136"/>
      <c r="I172" s="136"/>
      <c r="J172" s="136"/>
    </row>
    <row r="173" spans="5:10" s="97" customFormat="1" ht="15.75">
      <c r="E173" s="136"/>
      <c r="F173" s="136"/>
      <c r="G173" s="136"/>
      <c r="H173" s="136"/>
      <c r="I173" s="136"/>
      <c r="J173" s="136"/>
    </row>
    <row r="174" spans="5:10" s="97" customFormat="1" ht="15.75">
      <c r="E174" s="136"/>
      <c r="F174" s="136"/>
      <c r="G174" s="136"/>
      <c r="H174" s="136"/>
      <c r="I174" s="136"/>
      <c r="J174" s="136"/>
    </row>
    <row r="175" spans="5:10" s="97" customFormat="1" ht="15.75">
      <c r="E175" s="136"/>
      <c r="F175" s="136"/>
      <c r="G175" s="136"/>
      <c r="H175" s="136"/>
      <c r="I175" s="136"/>
      <c r="J175" s="136"/>
    </row>
    <row r="176" spans="5:10" s="97" customFormat="1" ht="15.75">
      <c r="E176" s="136"/>
      <c r="F176" s="136"/>
      <c r="G176" s="136"/>
      <c r="H176" s="136"/>
      <c r="I176" s="136"/>
      <c r="J176" s="136"/>
    </row>
    <row r="177" spans="5:10" s="97" customFormat="1" ht="15.75">
      <c r="E177" s="136"/>
      <c r="F177" s="136"/>
      <c r="G177" s="136"/>
      <c r="H177" s="136"/>
      <c r="I177" s="136"/>
      <c r="J177" s="136"/>
    </row>
    <row r="178" spans="5:10" s="97" customFormat="1" ht="15.75">
      <c r="E178" s="136"/>
      <c r="F178" s="136"/>
      <c r="G178" s="136"/>
      <c r="H178" s="136"/>
      <c r="I178" s="136"/>
      <c r="J178" s="136"/>
    </row>
    <row r="179" spans="5:10" s="97" customFormat="1" ht="15.75">
      <c r="E179" s="136"/>
      <c r="F179" s="136"/>
      <c r="G179" s="136"/>
      <c r="H179" s="136"/>
      <c r="I179" s="136"/>
      <c r="J179" s="136"/>
    </row>
    <row r="180" spans="5:10" s="97" customFormat="1" ht="15.75">
      <c r="E180" s="136"/>
      <c r="F180" s="136"/>
      <c r="G180" s="136"/>
      <c r="H180" s="136"/>
      <c r="I180" s="136"/>
      <c r="J180" s="136"/>
    </row>
    <row r="181" spans="5:10" s="97" customFormat="1" ht="15.75">
      <c r="E181" s="136"/>
      <c r="F181" s="136"/>
      <c r="G181" s="136"/>
      <c r="H181" s="136"/>
      <c r="I181" s="136"/>
      <c r="J181" s="136"/>
    </row>
    <row r="182" spans="5:10" s="97" customFormat="1" ht="15.75">
      <c r="E182" s="136"/>
      <c r="F182" s="136"/>
      <c r="G182" s="136"/>
      <c r="H182" s="136"/>
      <c r="I182" s="136"/>
      <c r="J182" s="136"/>
    </row>
    <row r="183" spans="5:10" s="97" customFormat="1" ht="15.75">
      <c r="E183" s="136"/>
      <c r="F183" s="136"/>
      <c r="G183" s="136"/>
      <c r="H183" s="136"/>
      <c r="I183" s="136"/>
      <c r="J183" s="136"/>
    </row>
    <row r="184" spans="5:10" s="97" customFormat="1" ht="15.75">
      <c r="E184" s="136"/>
      <c r="F184" s="136"/>
      <c r="G184" s="136"/>
      <c r="H184" s="136"/>
      <c r="I184" s="136"/>
      <c r="J184" s="136"/>
    </row>
    <row r="185" spans="5:10" s="97" customFormat="1" ht="15.75">
      <c r="E185" s="136"/>
      <c r="F185" s="136"/>
      <c r="G185" s="136"/>
      <c r="H185" s="136"/>
      <c r="I185" s="136"/>
      <c r="J185" s="136"/>
    </row>
    <row r="186" spans="5:10" s="97" customFormat="1" ht="15.75">
      <c r="E186" s="136"/>
      <c r="F186" s="136"/>
      <c r="G186" s="136"/>
      <c r="H186" s="136"/>
      <c r="I186" s="136"/>
      <c r="J186" s="136"/>
    </row>
    <row r="187" spans="5:10" s="97" customFormat="1" ht="15.75">
      <c r="E187" s="136"/>
      <c r="F187" s="136"/>
      <c r="G187" s="136"/>
      <c r="H187" s="136"/>
      <c r="I187" s="136"/>
      <c r="J187" s="136"/>
    </row>
    <row r="188" spans="5:10" s="97" customFormat="1" ht="15.75">
      <c r="E188" s="136"/>
      <c r="F188" s="136"/>
      <c r="G188" s="136"/>
      <c r="H188" s="136"/>
      <c r="I188" s="136"/>
      <c r="J188" s="136"/>
    </row>
    <row r="189" spans="5:10" s="97" customFormat="1" ht="15.75">
      <c r="E189" s="136"/>
      <c r="F189" s="136"/>
      <c r="G189" s="136"/>
      <c r="H189" s="136"/>
      <c r="I189" s="136"/>
      <c r="J189" s="136"/>
    </row>
    <row r="190" spans="5:10" s="97" customFormat="1" ht="15.75">
      <c r="E190" s="136"/>
      <c r="F190" s="136"/>
      <c r="G190" s="136"/>
      <c r="H190" s="136"/>
      <c r="I190" s="136"/>
      <c r="J190" s="136"/>
    </row>
    <row r="191" spans="5:10" s="97" customFormat="1" ht="15.75">
      <c r="E191" s="136"/>
      <c r="F191" s="136"/>
      <c r="G191" s="136"/>
      <c r="H191" s="136"/>
      <c r="I191" s="136"/>
      <c r="J191" s="136"/>
    </row>
    <row r="192" spans="5:10" s="97" customFormat="1" ht="15.75">
      <c r="E192" s="136"/>
      <c r="F192" s="136"/>
      <c r="G192" s="136"/>
      <c r="H192" s="136"/>
      <c r="I192" s="136"/>
      <c r="J192" s="136"/>
    </row>
    <row r="193" spans="5:10" s="97" customFormat="1" ht="15.75">
      <c r="E193" s="136"/>
      <c r="F193" s="136"/>
      <c r="G193" s="136"/>
      <c r="H193" s="136"/>
      <c r="I193" s="136"/>
      <c r="J193" s="136"/>
    </row>
    <row r="194" spans="5:10" s="97" customFormat="1" ht="15.75">
      <c r="E194" s="136"/>
      <c r="F194" s="136"/>
      <c r="G194" s="136"/>
      <c r="H194" s="136"/>
      <c r="I194" s="136"/>
      <c r="J194" s="136"/>
    </row>
    <row r="195" spans="5:10" s="97" customFormat="1" ht="15.75">
      <c r="E195" s="136"/>
      <c r="F195" s="136"/>
      <c r="G195" s="136"/>
      <c r="H195" s="136"/>
      <c r="I195" s="136"/>
      <c r="J195" s="136"/>
    </row>
    <row r="196" spans="5:10" s="97" customFormat="1" ht="15.75">
      <c r="E196" s="136"/>
      <c r="F196" s="136"/>
      <c r="G196" s="136"/>
      <c r="H196" s="136"/>
      <c r="I196" s="136"/>
      <c r="J196" s="136"/>
    </row>
    <row r="197" spans="5:10" s="97" customFormat="1" ht="15.75">
      <c r="E197" s="136"/>
      <c r="F197" s="136"/>
      <c r="G197" s="136"/>
      <c r="H197" s="136"/>
      <c r="I197" s="136"/>
      <c r="J197" s="136"/>
    </row>
    <row r="198" spans="5:10" s="97" customFormat="1" ht="15.75">
      <c r="E198" s="136"/>
      <c r="F198" s="136"/>
      <c r="G198" s="136"/>
      <c r="H198" s="136"/>
      <c r="I198" s="136"/>
      <c r="J198" s="136"/>
    </row>
    <row r="199" spans="5:10" s="97" customFormat="1" ht="15.75">
      <c r="E199" s="136"/>
      <c r="F199" s="136"/>
      <c r="G199" s="136"/>
      <c r="H199" s="136"/>
      <c r="I199" s="136"/>
      <c r="J199" s="136"/>
    </row>
    <row r="200" spans="5:10" s="97" customFormat="1" ht="15.75">
      <c r="E200" s="136"/>
      <c r="F200" s="136"/>
      <c r="G200" s="136"/>
      <c r="H200" s="136"/>
      <c r="I200" s="136"/>
      <c r="J200" s="136"/>
    </row>
    <row r="201" spans="5:10" s="97" customFormat="1" ht="15.75">
      <c r="E201" s="136"/>
      <c r="F201" s="136"/>
      <c r="G201" s="136"/>
      <c r="H201" s="136"/>
      <c r="I201" s="136"/>
      <c r="J201" s="136"/>
    </row>
    <row r="202" spans="5:10" s="97" customFormat="1" ht="15.75">
      <c r="E202" s="136"/>
      <c r="F202" s="136"/>
      <c r="G202" s="136"/>
      <c r="H202" s="136"/>
      <c r="I202" s="136"/>
      <c r="J202" s="136"/>
    </row>
    <row r="203" spans="5:10" s="97" customFormat="1" ht="15.75">
      <c r="E203" s="136"/>
      <c r="F203" s="136"/>
      <c r="G203" s="136"/>
      <c r="H203" s="136"/>
      <c r="I203" s="136"/>
      <c r="J203" s="136"/>
    </row>
    <row r="204" spans="5:10" s="97" customFormat="1" ht="15.75">
      <c r="E204" s="136"/>
      <c r="F204" s="136"/>
      <c r="G204" s="136"/>
      <c r="H204" s="136"/>
      <c r="I204" s="136"/>
      <c r="J204" s="136"/>
    </row>
    <row r="205" spans="5:10" s="97" customFormat="1" ht="15.75">
      <c r="E205" s="136"/>
      <c r="F205" s="136"/>
      <c r="G205" s="136"/>
      <c r="H205" s="136"/>
      <c r="I205" s="136"/>
      <c r="J205" s="136"/>
    </row>
    <row r="206" spans="5:10" s="97" customFormat="1" ht="15.75">
      <c r="E206" s="136"/>
      <c r="F206" s="136"/>
      <c r="G206" s="136"/>
      <c r="H206" s="136"/>
      <c r="I206" s="136"/>
      <c r="J206" s="136"/>
    </row>
    <row r="207" spans="5:10" s="97" customFormat="1" ht="15.75">
      <c r="E207" s="136"/>
      <c r="F207" s="136"/>
      <c r="G207" s="136"/>
      <c r="H207" s="136"/>
      <c r="I207" s="136"/>
      <c r="J207" s="136"/>
    </row>
    <row r="208" spans="5:10" s="97" customFormat="1" ht="15.75">
      <c r="E208" s="136"/>
      <c r="F208" s="136"/>
      <c r="G208" s="136"/>
      <c r="H208" s="136"/>
      <c r="I208" s="136"/>
      <c r="J208" s="136"/>
    </row>
    <row r="209" spans="5:10" s="97" customFormat="1" ht="15.75">
      <c r="E209" s="136"/>
      <c r="F209" s="136"/>
      <c r="G209" s="136"/>
      <c r="H209" s="136"/>
      <c r="I209" s="136"/>
      <c r="J209" s="136"/>
    </row>
    <row r="210" spans="5:10" s="97" customFormat="1" ht="15.75">
      <c r="E210" s="136"/>
      <c r="F210" s="136"/>
      <c r="G210" s="136"/>
      <c r="H210" s="136"/>
      <c r="I210" s="136"/>
      <c r="J210" s="136"/>
    </row>
    <row r="211" spans="5:10" s="97" customFormat="1" ht="15.75">
      <c r="E211" s="136"/>
      <c r="F211" s="136"/>
      <c r="G211" s="136"/>
      <c r="H211" s="136"/>
      <c r="I211" s="136"/>
      <c r="J211" s="136"/>
    </row>
    <row r="212" spans="5:10" s="97" customFormat="1" ht="15.75">
      <c r="E212" s="136"/>
      <c r="F212" s="136"/>
      <c r="G212" s="136"/>
      <c r="H212" s="136"/>
      <c r="I212" s="136"/>
      <c r="J212" s="136"/>
    </row>
    <row r="213" spans="5:10" s="97" customFormat="1" ht="15.75">
      <c r="E213" s="136"/>
      <c r="F213" s="136"/>
      <c r="G213" s="136"/>
      <c r="H213" s="136"/>
      <c r="I213" s="136"/>
      <c r="J213" s="136"/>
    </row>
    <row r="214" spans="5:10" s="97" customFormat="1" ht="15.75">
      <c r="E214" s="136"/>
      <c r="F214" s="136"/>
      <c r="G214" s="136"/>
      <c r="H214" s="136"/>
      <c r="I214" s="136"/>
      <c r="J214" s="136"/>
    </row>
    <row r="215" spans="5:10" s="97" customFormat="1" ht="15.75">
      <c r="E215" s="136"/>
      <c r="F215" s="136"/>
      <c r="G215" s="136"/>
      <c r="H215" s="136"/>
      <c r="I215" s="136"/>
      <c r="J215" s="136"/>
    </row>
    <row r="216" spans="5:10" s="97" customFormat="1" ht="15.75">
      <c r="E216" s="136"/>
      <c r="F216" s="136"/>
      <c r="G216" s="136"/>
      <c r="H216" s="136"/>
      <c r="I216" s="136"/>
      <c r="J216" s="136"/>
    </row>
    <row r="217" spans="5:10" s="97" customFormat="1" ht="15.75">
      <c r="E217" s="136"/>
      <c r="F217" s="136"/>
      <c r="G217" s="136"/>
      <c r="H217" s="136"/>
      <c r="I217" s="136"/>
      <c r="J217" s="136"/>
    </row>
    <row r="218" spans="5:10" s="97" customFormat="1" ht="15.75">
      <c r="E218" s="136"/>
      <c r="F218" s="136"/>
      <c r="G218" s="136"/>
      <c r="H218" s="136"/>
      <c r="I218" s="136"/>
      <c r="J218" s="136"/>
    </row>
    <row r="219" spans="5:10" s="97" customFormat="1" ht="15.75">
      <c r="E219" s="136"/>
      <c r="F219" s="136"/>
      <c r="G219" s="136"/>
      <c r="H219" s="136"/>
      <c r="I219" s="136"/>
      <c r="J219" s="136"/>
    </row>
    <row r="220" spans="5:10" s="97" customFormat="1" ht="15.75">
      <c r="E220" s="136"/>
      <c r="F220" s="136"/>
      <c r="G220" s="136"/>
      <c r="H220" s="136"/>
      <c r="I220" s="136"/>
      <c r="J220" s="136"/>
    </row>
    <row r="221" spans="5:10" s="97" customFormat="1" ht="15.75">
      <c r="E221" s="136"/>
      <c r="F221" s="136"/>
      <c r="G221" s="136"/>
      <c r="H221" s="136"/>
      <c r="I221" s="136"/>
      <c r="J221" s="136"/>
    </row>
    <row r="222" spans="5:10" s="97" customFormat="1" ht="15.75">
      <c r="E222" s="136"/>
      <c r="F222" s="136"/>
      <c r="G222" s="136"/>
      <c r="H222" s="136"/>
      <c r="I222" s="136"/>
      <c r="J222" s="136"/>
    </row>
    <row r="223" spans="5:10" s="97" customFormat="1" ht="15.75">
      <c r="E223" s="136"/>
      <c r="F223" s="136"/>
      <c r="G223" s="136"/>
      <c r="H223" s="136"/>
      <c r="I223" s="136"/>
      <c r="J223" s="136"/>
    </row>
    <row r="224" spans="5:10" s="97" customFormat="1" ht="15.75">
      <c r="E224" s="136"/>
      <c r="F224" s="136"/>
      <c r="G224" s="136"/>
      <c r="H224" s="136"/>
      <c r="I224" s="136"/>
      <c r="J224" s="136"/>
    </row>
    <row r="225" spans="5:10" s="97" customFormat="1" ht="15.75">
      <c r="E225" s="136"/>
      <c r="F225" s="136"/>
      <c r="G225" s="136"/>
      <c r="H225" s="136"/>
      <c r="I225" s="136"/>
      <c r="J225" s="136"/>
    </row>
    <row r="226" spans="5:10" s="97" customFormat="1" ht="15.75">
      <c r="E226" s="136"/>
      <c r="F226" s="136"/>
      <c r="G226" s="136"/>
      <c r="H226" s="136"/>
      <c r="I226" s="136"/>
      <c r="J226" s="136"/>
    </row>
    <row r="227" spans="5:10" s="97" customFormat="1" ht="15.75">
      <c r="E227" s="136"/>
      <c r="F227" s="136"/>
      <c r="G227" s="136"/>
      <c r="H227" s="136"/>
      <c r="I227" s="136"/>
      <c r="J227" s="136"/>
    </row>
    <row r="228" spans="5:10" s="97" customFormat="1" ht="15.75">
      <c r="E228" s="136"/>
      <c r="F228" s="136"/>
      <c r="G228" s="136"/>
      <c r="H228" s="136"/>
      <c r="I228" s="136"/>
      <c r="J228" s="136"/>
    </row>
    <row r="229" spans="5:10" s="97" customFormat="1" ht="15.75">
      <c r="E229" s="136"/>
      <c r="F229" s="136"/>
      <c r="G229" s="136"/>
      <c r="H229" s="136"/>
      <c r="I229" s="136"/>
      <c r="J229" s="136"/>
    </row>
    <row r="230" spans="5:10" s="97" customFormat="1" ht="15.75">
      <c r="E230" s="136"/>
      <c r="F230" s="136"/>
      <c r="G230" s="136"/>
      <c r="H230" s="136"/>
      <c r="I230" s="136"/>
      <c r="J230" s="136"/>
    </row>
    <row r="231" spans="5:10" s="97" customFormat="1" ht="15.75">
      <c r="E231" s="136"/>
      <c r="F231" s="136"/>
      <c r="G231" s="136"/>
      <c r="H231" s="136"/>
      <c r="I231" s="136"/>
      <c r="J231" s="136"/>
    </row>
    <row r="232" spans="5:10" s="97" customFormat="1" ht="15.75">
      <c r="E232" s="136"/>
      <c r="F232" s="136"/>
      <c r="G232" s="136"/>
      <c r="H232" s="136"/>
      <c r="I232" s="136"/>
      <c r="J232" s="136"/>
    </row>
    <row r="233" spans="5:10" s="97" customFormat="1" ht="15.75">
      <c r="E233" s="136"/>
      <c r="F233" s="136"/>
      <c r="G233" s="136"/>
      <c r="H233" s="136"/>
      <c r="I233" s="136"/>
      <c r="J233" s="136"/>
    </row>
    <row r="234" spans="5:10" s="97" customFormat="1" ht="15.75">
      <c r="E234" s="136"/>
      <c r="F234" s="136"/>
      <c r="G234" s="136"/>
      <c r="H234" s="136"/>
      <c r="I234" s="136"/>
      <c r="J234" s="136"/>
    </row>
    <row r="235" spans="5:10" s="97" customFormat="1" ht="15.75">
      <c r="E235" s="136"/>
      <c r="F235" s="136"/>
      <c r="G235" s="136"/>
      <c r="H235" s="136"/>
      <c r="I235" s="136"/>
      <c r="J235" s="136"/>
    </row>
    <row r="236" spans="5:10" s="97" customFormat="1" ht="15.75">
      <c r="E236" s="136"/>
      <c r="F236" s="136"/>
      <c r="G236" s="136"/>
      <c r="H236" s="136"/>
      <c r="I236" s="136"/>
      <c r="J236" s="136"/>
    </row>
    <row r="237" spans="5:10" s="97" customFormat="1" ht="15.75">
      <c r="E237" s="136"/>
      <c r="F237" s="136"/>
      <c r="G237" s="136"/>
      <c r="H237" s="136"/>
      <c r="I237" s="136"/>
      <c r="J237" s="136"/>
    </row>
    <row r="238" spans="5:10" s="97" customFormat="1" ht="15.75">
      <c r="E238" s="136"/>
      <c r="F238" s="136"/>
      <c r="G238" s="136"/>
      <c r="H238" s="136"/>
      <c r="I238" s="136"/>
      <c r="J238" s="136"/>
    </row>
    <row r="239" spans="5:10" s="97" customFormat="1" ht="15.75">
      <c r="E239" s="136"/>
      <c r="F239" s="136"/>
      <c r="G239" s="136"/>
      <c r="H239" s="136"/>
      <c r="I239" s="136"/>
      <c r="J239" s="136"/>
    </row>
    <row r="240" spans="5:10" s="97" customFormat="1" ht="15.75">
      <c r="E240" s="136"/>
      <c r="F240" s="136"/>
      <c r="G240" s="136"/>
      <c r="H240" s="136"/>
      <c r="I240" s="136"/>
      <c r="J240" s="136"/>
    </row>
    <row r="241" spans="5:10" s="97" customFormat="1" ht="15.75">
      <c r="E241" s="136"/>
      <c r="F241" s="136"/>
      <c r="G241" s="136"/>
      <c r="H241" s="136"/>
      <c r="I241" s="136"/>
      <c r="J241" s="136"/>
    </row>
    <row r="242" spans="5:10" s="97" customFormat="1" ht="15.75">
      <c r="E242" s="136"/>
      <c r="F242" s="136"/>
      <c r="G242" s="136"/>
      <c r="H242" s="136"/>
      <c r="I242" s="136"/>
      <c r="J242" s="136"/>
    </row>
    <row r="243" spans="5:10" s="97" customFormat="1" ht="15.75">
      <c r="E243" s="136"/>
      <c r="F243" s="136"/>
      <c r="G243" s="136"/>
      <c r="H243" s="136"/>
      <c r="I243" s="136"/>
      <c r="J243" s="136"/>
    </row>
    <row r="244" spans="5:10" s="97" customFormat="1" ht="15.75">
      <c r="E244" s="136"/>
      <c r="F244" s="136"/>
      <c r="G244" s="136"/>
      <c r="H244" s="136"/>
      <c r="I244" s="136"/>
      <c r="J244" s="136"/>
    </row>
    <row r="245" spans="5:10" s="97" customFormat="1" ht="15.75">
      <c r="E245" s="136"/>
      <c r="F245" s="136"/>
      <c r="G245" s="136"/>
      <c r="H245" s="136"/>
      <c r="I245" s="136"/>
      <c r="J245" s="136"/>
    </row>
    <row r="246" spans="5:10" s="97" customFormat="1" ht="15.75">
      <c r="E246" s="136"/>
      <c r="F246" s="136"/>
      <c r="G246" s="136"/>
      <c r="H246" s="136"/>
      <c r="I246" s="136"/>
      <c r="J246" s="136"/>
    </row>
    <row r="247" spans="5:10" s="97" customFormat="1" ht="15.75">
      <c r="E247" s="136"/>
      <c r="F247" s="136"/>
      <c r="G247" s="136"/>
      <c r="H247" s="136"/>
      <c r="I247" s="136"/>
      <c r="J247" s="136"/>
    </row>
    <row r="248" spans="5:10" s="97" customFormat="1" ht="15.75">
      <c r="E248" s="136"/>
      <c r="F248" s="136"/>
      <c r="G248" s="136"/>
      <c r="H248" s="136"/>
      <c r="I248" s="136"/>
      <c r="J248" s="136"/>
    </row>
    <row r="249" spans="5:10" s="97" customFormat="1" ht="15.75">
      <c r="E249" s="136"/>
      <c r="F249" s="136"/>
      <c r="G249" s="136"/>
      <c r="H249" s="136"/>
      <c r="I249" s="136"/>
      <c r="J249" s="136"/>
    </row>
    <row r="250" spans="5:10" s="97" customFormat="1" ht="15.75">
      <c r="E250" s="136"/>
      <c r="F250" s="136"/>
      <c r="G250" s="136"/>
      <c r="H250" s="136"/>
      <c r="I250" s="136"/>
      <c r="J250" s="136"/>
    </row>
    <row r="251" spans="5:10" s="97" customFormat="1" ht="15.75">
      <c r="E251" s="136"/>
      <c r="F251" s="136"/>
      <c r="G251" s="136"/>
      <c r="H251" s="136"/>
      <c r="I251" s="136"/>
      <c r="J251" s="136"/>
    </row>
    <row r="252" spans="5:10" s="97" customFormat="1" ht="15.75">
      <c r="E252" s="136"/>
      <c r="F252" s="136"/>
      <c r="G252" s="136"/>
      <c r="H252" s="136"/>
      <c r="I252" s="136"/>
      <c r="J252" s="136"/>
    </row>
    <row r="253" spans="5:10" s="97" customFormat="1" ht="15.75">
      <c r="E253" s="136"/>
      <c r="F253" s="136"/>
      <c r="G253" s="136"/>
      <c r="H253" s="136"/>
      <c r="I253" s="136"/>
      <c r="J253" s="136"/>
    </row>
    <row r="254" spans="5:10" s="97" customFormat="1" ht="15.75">
      <c r="E254" s="136"/>
      <c r="F254" s="136"/>
      <c r="G254" s="136"/>
      <c r="H254" s="136"/>
      <c r="I254" s="136"/>
      <c r="J254" s="136"/>
    </row>
    <row r="255" spans="5:10" s="97" customFormat="1" ht="15.75">
      <c r="E255" s="136"/>
      <c r="F255" s="136"/>
      <c r="G255" s="136"/>
      <c r="H255" s="136"/>
      <c r="I255" s="136"/>
      <c r="J255" s="136"/>
    </row>
    <row r="256" spans="5:10" s="97" customFormat="1" ht="15.75">
      <c r="E256" s="136"/>
      <c r="F256" s="136"/>
      <c r="G256" s="136"/>
      <c r="H256" s="136"/>
      <c r="I256" s="136"/>
      <c r="J256" s="136"/>
    </row>
    <row r="257" spans="5:10" s="97" customFormat="1" ht="15.75">
      <c r="E257" s="136"/>
      <c r="F257" s="136"/>
      <c r="G257" s="136"/>
      <c r="H257" s="136"/>
      <c r="I257" s="136"/>
      <c r="J257" s="136"/>
    </row>
    <row r="258" spans="5:10" s="97" customFormat="1" ht="15.75">
      <c r="E258" s="136"/>
      <c r="F258" s="136"/>
      <c r="G258" s="136"/>
      <c r="H258" s="136"/>
      <c r="I258" s="136"/>
      <c r="J258" s="136"/>
    </row>
    <row r="259" spans="5:10" s="97" customFormat="1" ht="15.75">
      <c r="E259" s="136"/>
      <c r="F259" s="136"/>
      <c r="G259" s="136"/>
      <c r="H259" s="136"/>
      <c r="I259" s="136"/>
      <c r="J259" s="136"/>
    </row>
    <row r="260" spans="5:10" s="97" customFormat="1" ht="15.75">
      <c r="E260" s="136"/>
      <c r="F260" s="136"/>
      <c r="G260" s="136"/>
      <c r="H260" s="136"/>
      <c r="I260" s="136"/>
      <c r="J260" s="136"/>
    </row>
    <row r="261" spans="5:10" s="97" customFormat="1" ht="15.75">
      <c r="E261" s="136"/>
      <c r="F261" s="136"/>
      <c r="G261" s="136"/>
      <c r="H261" s="136"/>
      <c r="I261" s="136"/>
      <c r="J261" s="136"/>
    </row>
    <row r="262" spans="5:10" s="97" customFormat="1" ht="15.75">
      <c r="E262" s="136"/>
      <c r="F262" s="136"/>
      <c r="G262" s="136"/>
      <c r="H262" s="136"/>
      <c r="I262" s="136"/>
      <c r="J262" s="136"/>
    </row>
    <row r="263" spans="5:10" s="97" customFormat="1" ht="15.75">
      <c r="E263" s="136"/>
      <c r="F263" s="136"/>
      <c r="G263" s="136"/>
      <c r="H263" s="136"/>
      <c r="I263" s="136"/>
      <c r="J263" s="136"/>
    </row>
    <row r="264" spans="5:10" s="97" customFormat="1" ht="15.75">
      <c r="E264" s="136"/>
      <c r="F264" s="136"/>
      <c r="G264" s="136"/>
      <c r="H264" s="136"/>
      <c r="I264" s="136"/>
      <c r="J264" s="136"/>
    </row>
    <row r="265" spans="5:10" s="97" customFormat="1" ht="15.75">
      <c r="E265" s="136"/>
      <c r="F265" s="136"/>
      <c r="G265" s="136"/>
      <c r="H265" s="136"/>
      <c r="I265" s="136"/>
      <c r="J265" s="136"/>
    </row>
    <row r="266" spans="5:10" s="97" customFormat="1" ht="15.75">
      <c r="E266" s="136"/>
      <c r="F266" s="136"/>
      <c r="G266" s="136"/>
      <c r="H266" s="136"/>
      <c r="I266" s="136"/>
      <c r="J266" s="136"/>
    </row>
    <row r="267" spans="5:10" s="97" customFormat="1" ht="15.75">
      <c r="E267" s="136"/>
      <c r="F267" s="136"/>
      <c r="G267" s="136"/>
      <c r="H267" s="136"/>
      <c r="I267" s="136"/>
      <c r="J267" s="136"/>
    </row>
    <row r="268" spans="5:10" s="97" customFormat="1" ht="15.75">
      <c r="E268" s="136"/>
      <c r="F268" s="136"/>
      <c r="G268" s="136"/>
      <c r="H268" s="136"/>
      <c r="I268" s="136"/>
      <c r="J268" s="136"/>
    </row>
    <row r="269" spans="5:10" s="97" customFormat="1" ht="15.75">
      <c r="E269" s="136"/>
      <c r="F269" s="136"/>
      <c r="G269" s="136"/>
      <c r="H269" s="136"/>
      <c r="I269" s="136"/>
      <c r="J269" s="136"/>
    </row>
    <row r="270" spans="5:10" s="97" customFormat="1" ht="15.75">
      <c r="E270" s="136"/>
      <c r="F270" s="136"/>
      <c r="G270" s="136"/>
      <c r="H270" s="136"/>
      <c r="I270" s="136"/>
      <c r="J270" s="136"/>
    </row>
    <row r="271" spans="5:10" s="97" customFormat="1" ht="15.75">
      <c r="E271" s="136"/>
      <c r="F271" s="136"/>
      <c r="G271" s="136"/>
      <c r="H271" s="136"/>
      <c r="I271" s="136"/>
      <c r="J271" s="136"/>
    </row>
    <row r="272" spans="5:10" s="97" customFormat="1" ht="15.75">
      <c r="E272" s="136"/>
      <c r="F272" s="136"/>
      <c r="G272" s="136"/>
      <c r="H272" s="136"/>
      <c r="I272" s="136"/>
      <c r="J272" s="136"/>
    </row>
    <row r="273" spans="5:10" s="97" customFormat="1" ht="15.75">
      <c r="E273" s="136"/>
      <c r="F273" s="136"/>
      <c r="G273" s="136"/>
      <c r="H273" s="136"/>
      <c r="I273" s="136"/>
      <c r="J273" s="136"/>
    </row>
    <row r="274" spans="5:10" s="97" customFormat="1" ht="15.75">
      <c r="E274" s="136"/>
      <c r="F274" s="136"/>
      <c r="G274" s="136"/>
      <c r="H274" s="136"/>
      <c r="I274" s="136"/>
      <c r="J274" s="136"/>
    </row>
    <row r="275" spans="5:10" s="97" customFormat="1" ht="15.75">
      <c r="E275" s="136"/>
      <c r="F275" s="136"/>
      <c r="G275" s="136"/>
      <c r="H275" s="136"/>
      <c r="I275" s="136"/>
      <c r="J275" s="136"/>
    </row>
    <row r="276" spans="5:10" s="97" customFormat="1" ht="15.75">
      <c r="E276" s="136"/>
      <c r="F276" s="136"/>
      <c r="G276" s="136"/>
      <c r="H276" s="136"/>
      <c r="I276" s="136"/>
      <c r="J276" s="136"/>
    </row>
    <row r="277" spans="5:10" s="97" customFormat="1" ht="15.75">
      <c r="E277" s="136"/>
      <c r="F277" s="136"/>
      <c r="G277" s="136"/>
      <c r="H277" s="136"/>
      <c r="I277" s="136"/>
      <c r="J277" s="136"/>
    </row>
    <row r="278" spans="5:10" s="97" customFormat="1" ht="15.75">
      <c r="E278" s="136"/>
      <c r="F278" s="136"/>
      <c r="G278" s="136"/>
      <c r="H278" s="136"/>
      <c r="I278" s="136"/>
      <c r="J278" s="136"/>
    </row>
    <row r="279" spans="5:10" s="97" customFormat="1" ht="15.75">
      <c r="E279" s="136"/>
      <c r="F279" s="136"/>
      <c r="G279" s="136"/>
      <c r="H279" s="136"/>
      <c r="I279" s="136"/>
      <c r="J279" s="136"/>
    </row>
    <row r="280" spans="5:10" s="97" customFormat="1" ht="15.75">
      <c r="E280" s="136"/>
      <c r="F280" s="136"/>
      <c r="G280" s="136"/>
      <c r="H280" s="136"/>
      <c r="I280" s="136"/>
      <c r="J280" s="136"/>
    </row>
    <row r="281" spans="5:10" s="97" customFormat="1" ht="15.75">
      <c r="E281" s="136"/>
      <c r="F281" s="136"/>
      <c r="G281" s="136"/>
      <c r="H281" s="136"/>
      <c r="I281" s="136"/>
      <c r="J281" s="136"/>
    </row>
    <row r="282" spans="5:10" s="97" customFormat="1" ht="15.75">
      <c r="E282" s="136"/>
      <c r="F282" s="136"/>
      <c r="G282" s="136"/>
      <c r="H282" s="136"/>
      <c r="I282" s="136"/>
      <c r="J282" s="136"/>
    </row>
    <row r="283" spans="5:10" s="97" customFormat="1" ht="15.75">
      <c r="E283" s="136"/>
      <c r="F283" s="136"/>
      <c r="G283" s="136"/>
      <c r="H283" s="136"/>
      <c r="I283" s="136"/>
      <c r="J283" s="136"/>
    </row>
    <row r="284" spans="5:10" s="97" customFormat="1" ht="15.75">
      <c r="E284" s="136"/>
      <c r="F284" s="136"/>
      <c r="G284" s="136"/>
      <c r="H284" s="136"/>
      <c r="I284" s="136"/>
      <c r="J284" s="136"/>
    </row>
    <row r="285" spans="5:10" s="97" customFormat="1" ht="15.75">
      <c r="E285" s="136"/>
      <c r="F285" s="136"/>
      <c r="G285" s="136"/>
      <c r="H285" s="136"/>
      <c r="I285" s="136"/>
      <c r="J285" s="136"/>
    </row>
    <row r="286" spans="5:10" s="97" customFormat="1" ht="15.75">
      <c r="E286" s="136"/>
      <c r="F286" s="136"/>
      <c r="G286" s="136"/>
      <c r="H286" s="136"/>
      <c r="I286" s="136"/>
      <c r="J286" s="136"/>
    </row>
    <row r="287" spans="5:10" s="97" customFormat="1" ht="15.75">
      <c r="E287" s="136"/>
      <c r="F287" s="136"/>
      <c r="G287" s="136"/>
      <c r="H287" s="136"/>
      <c r="I287" s="136"/>
      <c r="J287" s="136"/>
    </row>
    <row r="288" spans="5:10" ht="12.75">
      <c r="E288" s="137"/>
      <c r="F288" s="137"/>
      <c r="G288" s="137"/>
      <c r="H288" s="137"/>
      <c r="I288" s="137"/>
      <c r="J288" s="137"/>
    </row>
    <row r="289" spans="5:10" ht="12.75">
      <c r="E289" s="137"/>
      <c r="F289" s="137"/>
      <c r="G289" s="137"/>
      <c r="H289" s="137"/>
      <c r="I289" s="137"/>
      <c r="J289" s="137"/>
    </row>
    <row r="290" spans="5:10" ht="12.75">
      <c r="E290" s="137"/>
      <c r="F290" s="137"/>
      <c r="G290" s="137"/>
      <c r="H290" s="137"/>
      <c r="I290" s="137"/>
      <c r="J290" s="137"/>
    </row>
    <row r="291" spans="5:10" ht="12.75">
      <c r="E291" s="137"/>
      <c r="F291" s="137"/>
      <c r="G291" s="137"/>
      <c r="H291" s="137"/>
      <c r="I291" s="137"/>
      <c r="J291" s="137"/>
    </row>
    <row r="292" spans="5:10" ht="12.75">
      <c r="E292" s="137"/>
      <c r="F292" s="137"/>
      <c r="G292" s="137"/>
      <c r="H292" s="137"/>
      <c r="I292" s="137"/>
      <c r="J292" s="137"/>
    </row>
    <row r="293" spans="5:10" ht="12.75">
      <c r="E293" s="137"/>
      <c r="F293" s="137"/>
      <c r="G293" s="137"/>
      <c r="H293" s="137"/>
      <c r="I293" s="137"/>
      <c r="J293" s="137"/>
    </row>
    <row r="294" spans="5:10" ht="12.75">
      <c r="E294" s="137"/>
      <c r="F294" s="137"/>
      <c r="G294" s="137"/>
      <c r="H294" s="137"/>
      <c r="I294" s="137"/>
      <c r="J294" s="137"/>
    </row>
    <row r="295" spans="5:10" ht="12.75">
      <c r="E295" s="137"/>
      <c r="F295" s="137"/>
      <c r="G295" s="137"/>
      <c r="H295" s="137"/>
      <c r="I295" s="137"/>
      <c r="J295" s="137"/>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row r="337" spans="5:10" ht="12.75">
      <c r="E337" s="137"/>
      <c r="F337" s="137"/>
      <c r="G337" s="137"/>
      <c r="H337" s="137"/>
      <c r="I337" s="137"/>
      <c r="J337" s="137"/>
    </row>
    <row r="338" spans="5:10" ht="12.75">
      <c r="E338" s="137"/>
      <c r="F338" s="137"/>
      <c r="G338" s="137"/>
      <c r="H338" s="137"/>
      <c r="I338" s="137"/>
      <c r="J338" s="137"/>
    </row>
    <row r="339" spans="5:10" ht="12.75">
      <c r="E339" s="137"/>
      <c r="F339" s="137"/>
      <c r="G339" s="137"/>
      <c r="H339" s="137"/>
      <c r="I339" s="137"/>
      <c r="J339" s="137"/>
    </row>
    <row r="340" spans="5:10" ht="12.75">
      <c r="E340" s="137"/>
      <c r="F340" s="137"/>
      <c r="G340" s="137"/>
      <c r="H340" s="137"/>
      <c r="I340" s="137"/>
      <c r="J340" s="137"/>
    </row>
  </sheetData>
  <sheetProtection/>
  <mergeCells count="4">
    <mergeCell ref="A4:K4"/>
    <mergeCell ref="A5:K5"/>
    <mergeCell ref="A1:K1"/>
    <mergeCell ref="A3:K3"/>
  </mergeCells>
  <printOptions/>
  <pageMargins left="0.5" right="0.24" top="0.4" bottom="0.3" header="0.43" footer="0.27"/>
  <pageSetup firstPageNumber="1" useFirstPageNumber="1" horizontalDpi="300" verticalDpi="300" orientation="portrait" paperSize="9" scale="85"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I95"/>
  <sheetViews>
    <sheetView showGridLines="0" view="pageBreakPreview" zoomScaleNormal="75" zoomScaleSheetLayoutView="100" zoomScalePageLayoutView="0" workbookViewId="0" topLeftCell="A34">
      <selection activeCell="G58" sqref="G58"/>
    </sheetView>
  </sheetViews>
  <sheetFormatPr defaultColWidth="9.140625" defaultRowHeight="12.75" customHeight="1"/>
  <cols>
    <col min="1" max="1" width="3.421875" style="108" customWidth="1"/>
    <col min="2" max="2" width="42.00390625" style="108" customWidth="1"/>
    <col min="3" max="3" width="7.57421875" style="108" customWidth="1"/>
    <col min="4" max="4" width="3.421875" style="108" customWidth="1"/>
    <col min="5" max="5" width="17.57421875" style="108" customWidth="1"/>
    <col min="6" max="6" width="3.421875" style="108" customWidth="1"/>
    <col min="7" max="7" width="19.8515625" style="108" customWidth="1"/>
    <col min="8" max="16384" width="9.140625" style="108" customWidth="1"/>
  </cols>
  <sheetData>
    <row r="1" spans="1:9" ht="25.5">
      <c r="A1" s="188"/>
      <c r="B1" s="385" t="s">
        <v>254</v>
      </c>
      <c r="C1" s="385"/>
      <c r="D1" s="385"/>
      <c r="E1" s="385"/>
      <c r="F1" s="385"/>
      <c r="G1" s="385"/>
      <c r="H1" s="138"/>
      <c r="I1" s="138"/>
    </row>
    <row r="2" spans="1:9" ht="16.5" customHeight="1">
      <c r="A2" s="188"/>
      <c r="B2" s="187"/>
      <c r="C2" s="187"/>
      <c r="D2" s="187"/>
      <c r="E2" s="187"/>
      <c r="F2" s="187"/>
      <c r="G2" s="187"/>
      <c r="H2" s="138"/>
      <c r="I2" s="138"/>
    </row>
    <row r="3" spans="1:9" ht="15" customHeight="1">
      <c r="A3" s="188"/>
      <c r="B3" s="209"/>
      <c r="C3" s="209"/>
      <c r="D3" s="209"/>
      <c r="E3" s="209"/>
      <c r="F3" s="209"/>
      <c r="G3" s="209"/>
      <c r="H3" s="109"/>
      <c r="I3" s="109"/>
    </row>
    <row r="4" spans="1:9" ht="15" customHeight="1">
      <c r="A4" s="210"/>
      <c r="B4" s="211" t="s">
        <v>294</v>
      </c>
      <c r="C4" s="209"/>
      <c r="D4" s="209"/>
      <c r="E4" s="209"/>
      <c r="F4" s="209"/>
      <c r="G4" s="209"/>
      <c r="H4" s="109"/>
      <c r="I4" s="109"/>
    </row>
    <row r="5" spans="1:9" ht="15" customHeight="1">
      <c r="A5" s="210"/>
      <c r="B5" s="211"/>
      <c r="C5" s="209"/>
      <c r="D5" s="209"/>
      <c r="E5" s="209"/>
      <c r="F5" s="209"/>
      <c r="G5" s="209"/>
      <c r="H5" s="109"/>
      <c r="I5" s="109"/>
    </row>
    <row r="6" spans="1:9" ht="15" customHeight="1">
      <c r="A6" s="140"/>
      <c r="B6" s="142"/>
      <c r="C6" s="139"/>
      <c r="D6" s="139"/>
      <c r="E6" s="139"/>
      <c r="F6" s="139"/>
      <c r="G6" s="139"/>
      <c r="H6" s="109"/>
      <c r="I6" s="109"/>
    </row>
    <row r="7" spans="1:7" ht="15">
      <c r="A7" s="113"/>
      <c r="B7" s="142"/>
      <c r="C7" s="142"/>
      <c r="D7" s="142"/>
      <c r="E7" s="191" t="s">
        <v>51</v>
      </c>
      <c r="F7" s="111"/>
      <c r="G7" s="191" t="s">
        <v>52</v>
      </c>
    </row>
    <row r="8" spans="1:7" ht="15.75">
      <c r="A8" s="97"/>
      <c r="B8" s="97"/>
      <c r="C8" s="97"/>
      <c r="D8" s="97"/>
      <c r="E8" s="192" t="s">
        <v>53</v>
      </c>
      <c r="F8" s="143"/>
      <c r="G8" s="192" t="s">
        <v>53</v>
      </c>
    </row>
    <row r="9" spans="1:7" ht="15.75">
      <c r="A9" s="97"/>
      <c r="B9" s="97"/>
      <c r="C9" s="213" t="s">
        <v>42</v>
      </c>
      <c r="D9" s="97"/>
      <c r="E9" s="212" t="s">
        <v>292</v>
      </c>
      <c r="F9" s="143"/>
      <c r="G9" s="194" t="s">
        <v>249</v>
      </c>
    </row>
    <row r="10" spans="1:7" ht="15.75">
      <c r="A10" s="97"/>
      <c r="B10" s="97"/>
      <c r="C10" s="144"/>
      <c r="D10" s="97"/>
      <c r="E10" s="195" t="s">
        <v>2</v>
      </c>
      <c r="F10" s="122"/>
      <c r="G10" s="195" t="s">
        <v>2</v>
      </c>
    </row>
    <row r="11" spans="1:7" ht="8.25" customHeight="1">
      <c r="A11" s="97"/>
      <c r="B11" s="97"/>
      <c r="C11" s="144"/>
      <c r="D11" s="97"/>
      <c r="E11" s="122"/>
      <c r="F11" s="122"/>
      <c r="G11" s="122"/>
    </row>
    <row r="12" spans="1:7" ht="15.75">
      <c r="A12" s="197"/>
      <c r="B12" s="190" t="s">
        <v>3</v>
      </c>
      <c r="C12" s="263"/>
      <c r="D12" s="211"/>
      <c r="E12" s="197"/>
      <c r="F12" s="197"/>
      <c r="G12" s="97"/>
    </row>
    <row r="13" spans="1:7" ht="8.25" customHeight="1">
      <c r="A13" s="197"/>
      <c r="B13" s="190"/>
      <c r="C13" s="263"/>
      <c r="D13" s="211"/>
      <c r="E13" s="197"/>
      <c r="F13" s="197"/>
      <c r="G13" s="97"/>
    </row>
    <row r="14" spans="1:7" ht="15.75">
      <c r="A14" s="197"/>
      <c r="B14" s="190" t="s">
        <v>101</v>
      </c>
      <c r="C14" s="264"/>
      <c r="D14" s="197"/>
      <c r="E14" s="265"/>
      <c r="F14" s="197"/>
      <c r="G14" s="146"/>
    </row>
    <row r="15" spans="1:7" ht="8.25" customHeight="1">
      <c r="A15" s="197"/>
      <c r="B15" s="197"/>
      <c r="C15" s="266"/>
      <c r="D15" s="197"/>
      <c r="E15" s="265"/>
      <c r="F15" s="197"/>
      <c r="G15" s="146"/>
    </row>
    <row r="16" spans="1:7" ht="15.75">
      <c r="A16" s="197"/>
      <c r="B16" s="197" t="s">
        <v>1</v>
      </c>
      <c r="C16" s="266" t="s">
        <v>203</v>
      </c>
      <c r="D16" s="197"/>
      <c r="E16" s="328">
        <v>1273161</v>
      </c>
      <c r="F16" s="197"/>
      <c r="G16" s="214">
        <v>1415261</v>
      </c>
    </row>
    <row r="17" spans="1:7" ht="15.75">
      <c r="A17" s="197"/>
      <c r="B17" s="197" t="s">
        <v>260</v>
      </c>
      <c r="C17" s="266"/>
      <c r="D17" s="197"/>
      <c r="E17" s="328">
        <v>20122</v>
      </c>
      <c r="F17" s="197"/>
      <c r="G17" s="214">
        <v>14913</v>
      </c>
    </row>
    <row r="18" spans="1:7" ht="15.75">
      <c r="A18" s="197"/>
      <c r="B18" s="197" t="s">
        <v>102</v>
      </c>
      <c r="C18" s="266"/>
      <c r="D18" s="197"/>
      <c r="E18" s="328">
        <v>14716</v>
      </c>
      <c r="F18" s="197"/>
      <c r="G18" s="214">
        <v>14236</v>
      </c>
    </row>
    <row r="19" spans="1:7" ht="15.75">
      <c r="A19" s="197"/>
      <c r="B19" s="197" t="s">
        <v>261</v>
      </c>
      <c r="C19" s="266"/>
      <c r="D19" s="197"/>
      <c r="E19" s="328">
        <v>707575</v>
      </c>
      <c r="F19" s="197"/>
      <c r="G19" s="214">
        <v>80813</v>
      </c>
    </row>
    <row r="20" spans="1:7" ht="15.75">
      <c r="A20" s="197"/>
      <c r="B20" s="197" t="s">
        <v>103</v>
      </c>
      <c r="C20" s="266"/>
      <c r="D20" s="197"/>
      <c r="E20" s="328">
        <v>177300</v>
      </c>
      <c r="F20" s="197"/>
      <c r="G20" s="214">
        <v>188862</v>
      </c>
    </row>
    <row r="21" spans="1:7" ht="15.75">
      <c r="A21" s="197"/>
      <c r="B21" s="197" t="s">
        <v>104</v>
      </c>
      <c r="C21" s="266"/>
      <c r="D21" s="197"/>
      <c r="E21" s="328">
        <v>71786</v>
      </c>
      <c r="F21" s="197"/>
      <c r="G21" s="214">
        <v>72</v>
      </c>
    </row>
    <row r="22" spans="1:7" ht="15.75">
      <c r="A22" s="197"/>
      <c r="B22" s="197" t="s">
        <v>105</v>
      </c>
      <c r="C22" s="266"/>
      <c r="D22" s="197"/>
      <c r="E22" s="328">
        <v>2394</v>
      </c>
      <c r="F22" s="197"/>
      <c r="G22" s="214">
        <v>509668</v>
      </c>
    </row>
    <row r="23" spans="1:7" ht="15.75">
      <c r="A23" s="197"/>
      <c r="B23" s="197" t="s">
        <v>106</v>
      </c>
      <c r="C23" s="266"/>
      <c r="D23" s="197"/>
      <c r="E23" s="328">
        <v>1160</v>
      </c>
      <c r="F23" s="197"/>
      <c r="G23" s="214">
        <v>1160</v>
      </c>
    </row>
    <row r="24" spans="1:7" ht="15.75">
      <c r="A24" s="197"/>
      <c r="B24" s="197" t="s">
        <v>54</v>
      </c>
      <c r="C24" s="266"/>
      <c r="D24" s="197"/>
      <c r="E24" s="328">
        <v>541597</v>
      </c>
      <c r="F24" s="197"/>
      <c r="G24" s="214">
        <v>510736</v>
      </c>
    </row>
    <row r="25" spans="1:7" ht="15.75">
      <c r="A25" s="197"/>
      <c r="B25" s="197" t="s">
        <v>55</v>
      </c>
      <c r="C25" s="266"/>
      <c r="D25" s="197"/>
      <c r="E25" s="328">
        <v>13589</v>
      </c>
      <c r="F25" s="197"/>
      <c r="G25" s="214">
        <v>12694</v>
      </c>
    </row>
    <row r="26" spans="1:7" ht="6.75" customHeight="1">
      <c r="A26" s="197"/>
      <c r="B26" s="197"/>
      <c r="C26" s="266"/>
      <c r="D26" s="197"/>
      <c r="E26" s="145"/>
      <c r="F26" s="197"/>
      <c r="G26" s="215"/>
    </row>
    <row r="27" spans="1:7" ht="15.75">
      <c r="A27" s="197"/>
      <c r="B27" s="267"/>
      <c r="C27" s="268"/>
      <c r="D27" s="267"/>
      <c r="E27" s="331">
        <f>SUM(E14:E25)</f>
        <v>2823400</v>
      </c>
      <c r="F27" s="190"/>
      <c r="G27" s="216">
        <f>SUM(G14:G26)</f>
        <v>2748415</v>
      </c>
    </row>
    <row r="28" spans="1:7" ht="15.75">
      <c r="A28" s="197"/>
      <c r="B28" s="197"/>
      <c r="C28" s="269"/>
      <c r="D28" s="197"/>
      <c r="E28" s="147"/>
      <c r="F28" s="197"/>
      <c r="G28" s="215"/>
    </row>
    <row r="29" spans="1:7" ht="15.75">
      <c r="A29" s="197"/>
      <c r="B29" s="197"/>
      <c r="C29" s="269"/>
      <c r="D29" s="197"/>
      <c r="E29" s="147"/>
      <c r="F29" s="197"/>
      <c r="G29" s="215"/>
    </row>
    <row r="30" spans="1:7" ht="15.75">
      <c r="A30" s="197"/>
      <c r="B30" s="190" t="s">
        <v>107</v>
      </c>
      <c r="C30" s="270"/>
      <c r="D30" s="211"/>
      <c r="E30" s="147"/>
      <c r="F30" s="197"/>
      <c r="G30" s="215"/>
    </row>
    <row r="31" spans="1:7" ht="9" customHeight="1">
      <c r="A31" s="197"/>
      <c r="B31" s="190"/>
      <c r="C31" s="270"/>
      <c r="D31" s="211"/>
      <c r="E31" s="147"/>
      <c r="F31" s="197"/>
      <c r="G31" s="215"/>
    </row>
    <row r="32" spans="1:7" ht="15.75">
      <c r="A32" s="197"/>
      <c r="B32" s="197" t="s">
        <v>108</v>
      </c>
      <c r="C32" s="266"/>
      <c r="D32" s="197"/>
      <c r="E32" s="328">
        <v>257859</v>
      </c>
      <c r="F32" s="197"/>
      <c r="G32" s="215">
        <v>264888</v>
      </c>
    </row>
    <row r="33" spans="1:7" ht="15.75">
      <c r="A33" s="197"/>
      <c r="B33" s="197" t="s">
        <v>109</v>
      </c>
      <c r="C33" s="266"/>
      <c r="D33" s="197"/>
      <c r="E33" s="328">
        <v>81096</v>
      </c>
      <c r="F33" s="197"/>
      <c r="G33" s="215">
        <v>85544</v>
      </c>
    </row>
    <row r="34" spans="1:7" ht="15.75">
      <c r="A34" s="197"/>
      <c r="B34" s="197" t="s">
        <v>243</v>
      </c>
      <c r="C34" s="266"/>
      <c r="D34" s="197"/>
      <c r="E34" s="328">
        <v>255297</v>
      </c>
      <c r="F34" s="197"/>
      <c r="G34" s="215">
        <v>278422</v>
      </c>
    </row>
    <row r="35" spans="1:7" ht="15.75">
      <c r="A35" s="197"/>
      <c r="B35" s="197" t="s">
        <v>221</v>
      </c>
      <c r="C35" s="266"/>
      <c r="D35" s="197"/>
      <c r="E35" s="328"/>
      <c r="F35" s="197"/>
      <c r="G35" s="215"/>
    </row>
    <row r="36" spans="1:7" ht="15.75">
      <c r="A36" s="197"/>
      <c r="B36" s="197" t="s">
        <v>220</v>
      </c>
      <c r="C36" s="266" t="s">
        <v>204</v>
      </c>
      <c r="D36" s="197"/>
      <c r="E36" s="328">
        <v>17761</v>
      </c>
      <c r="F36" s="197"/>
      <c r="G36" s="215">
        <v>117673</v>
      </c>
    </row>
    <row r="37" spans="1:7" ht="15.75">
      <c r="A37" s="197"/>
      <c r="B37" s="197" t="s">
        <v>15</v>
      </c>
      <c r="C37" s="266"/>
      <c r="D37" s="197"/>
      <c r="E37" s="328">
        <v>10138</v>
      </c>
      <c r="F37" s="197"/>
      <c r="G37" s="215">
        <v>1983</v>
      </c>
    </row>
    <row r="38" spans="1:7" ht="15.75">
      <c r="A38" s="197"/>
      <c r="B38" s="197" t="s">
        <v>110</v>
      </c>
      <c r="C38" s="266"/>
      <c r="D38" s="197"/>
      <c r="E38" s="328">
        <v>310832</v>
      </c>
      <c r="F38" s="197"/>
      <c r="G38" s="215">
        <v>397677</v>
      </c>
    </row>
    <row r="39" spans="1:7" ht="6.75" customHeight="1">
      <c r="A39" s="197"/>
      <c r="B39" s="197"/>
      <c r="C39" s="269"/>
      <c r="D39" s="197"/>
      <c r="E39" s="265"/>
      <c r="F39" s="197"/>
      <c r="G39" s="215"/>
    </row>
    <row r="40" spans="1:7" ht="15.75">
      <c r="A40" s="197"/>
      <c r="B40" s="267"/>
      <c r="C40" s="268"/>
      <c r="D40" s="267"/>
      <c r="E40" s="332">
        <f>SUM(E32:E38)</f>
        <v>932983</v>
      </c>
      <c r="F40" s="197"/>
      <c r="G40" s="217">
        <f>SUM(G32:G38)</f>
        <v>1146187</v>
      </c>
    </row>
    <row r="41" spans="1:7" ht="15" customHeight="1">
      <c r="A41" s="197"/>
      <c r="B41" s="267"/>
      <c r="C41" s="268"/>
      <c r="D41" s="267"/>
      <c r="E41" s="310"/>
      <c r="F41" s="197"/>
      <c r="G41" s="217"/>
    </row>
    <row r="42" spans="1:7" ht="18" customHeight="1" thickBot="1">
      <c r="A42" s="197"/>
      <c r="B42" s="267" t="s">
        <v>41</v>
      </c>
      <c r="C42" s="268"/>
      <c r="D42" s="267"/>
      <c r="E42" s="333">
        <f>+E40+E27</f>
        <v>3756383</v>
      </c>
      <c r="F42" s="197"/>
      <c r="G42" s="218">
        <f>+G40+G27</f>
        <v>3894602</v>
      </c>
    </row>
    <row r="43" spans="1:7" ht="16.5" thickTop="1">
      <c r="A43" s="197"/>
      <c r="B43" s="267"/>
      <c r="C43" s="268"/>
      <c r="D43" s="267"/>
      <c r="E43" s="311"/>
      <c r="F43" s="197"/>
      <c r="G43" s="219"/>
    </row>
    <row r="44" spans="1:7" ht="15.75">
      <c r="A44" s="197"/>
      <c r="B44" s="267" t="s">
        <v>111</v>
      </c>
      <c r="C44" s="268"/>
      <c r="D44" s="267"/>
      <c r="E44" s="311"/>
      <c r="F44" s="197"/>
      <c r="G44" s="219"/>
    </row>
    <row r="45" spans="1:7" ht="9.75" customHeight="1">
      <c r="A45" s="197"/>
      <c r="B45" s="267"/>
      <c r="C45" s="268"/>
      <c r="D45" s="267"/>
      <c r="E45" s="311"/>
      <c r="F45" s="197"/>
      <c r="G45" s="219"/>
    </row>
    <row r="46" spans="1:7" ht="15.75">
      <c r="A46" s="197"/>
      <c r="B46" s="267" t="s">
        <v>112</v>
      </c>
      <c r="C46" s="268"/>
      <c r="D46" s="267"/>
      <c r="E46" s="311"/>
      <c r="F46" s="197"/>
      <c r="G46" s="219"/>
    </row>
    <row r="47" spans="1:7" ht="15.75">
      <c r="A47" s="197"/>
      <c r="B47" s="267" t="s">
        <v>113</v>
      </c>
      <c r="C47" s="268"/>
      <c r="D47" s="267"/>
      <c r="E47" s="311"/>
      <c r="F47" s="197"/>
      <c r="G47" s="219"/>
    </row>
    <row r="48" spans="1:7" ht="15.75">
      <c r="A48" s="197"/>
      <c r="B48" s="197" t="s">
        <v>114</v>
      </c>
      <c r="C48" s="269"/>
      <c r="D48" s="197"/>
      <c r="E48" s="355">
        <v>627485</v>
      </c>
      <c r="F48" s="197"/>
      <c r="G48" s="219">
        <v>627485</v>
      </c>
    </row>
    <row r="49" spans="1:7" ht="15.75">
      <c r="A49" s="197"/>
      <c r="B49" s="197" t="s">
        <v>115</v>
      </c>
      <c r="C49" s="269"/>
      <c r="D49" s="197"/>
      <c r="E49" s="355">
        <v>797104</v>
      </c>
      <c r="F49" s="197"/>
      <c r="G49" s="219">
        <v>797104</v>
      </c>
    </row>
    <row r="50" spans="1:7" ht="15.75">
      <c r="A50" s="197"/>
      <c r="B50" s="197" t="s">
        <v>116</v>
      </c>
      <c r="C50" s="266" t="s">
        <v>205</v>
      </c>
      <c r="D50" s="197"/>
      <c r="E50" s="355">
        <v>-97999</v>
      </c>
      <c r="F50" s="197"/>
      <c r="G50" s="219">
        <v>-54641</v>
      </c>
    </row>
    <row r="51" spans="1:7" ht="15.75">
      <c r="A51" s="197"/>
      <c r="B51" s="197" t="s">
        <v>117</v>
      </c>
      <c r="C51" s="269"/>
      <c r="D51" s="197"/>
      <c r="E51" s="355">
        <v>119943</v>
      </c>
      <c r="F51" s="197"/>
      <c r="G51" s="219">
        <v>394005</v>
      </c>
    </row>
    <row r="52" spans="1:7" ht="15.75">
      <c r="A52" s="197"/>
      <c r="B52" s="197" t="s">
        <v>208</v>
      </c>
      <c r="C52" s="269"/>
      <c r="D52" s="197"/>
      <c r="E52" s="355">
        <v>547746</v>
      </c>
      <c r="F52" s="197"/>
      <c r="G52" s="219">
        <v>621868</v>
      </c>
    </row>
    <row r="53" spans="1:7" ht="6.75" customHeight="1">
      <c r="A53" s="197"/>
      <c r="B53" s="197"/>
      <c r="C53" s="269"/>
      <c r="D53" s="197"/>
      <c r="E53" s="220"/>
      <c r="F53" s="197"/>
      <c r="G53" s="220"/>
    </row>
    <row r="54" spans="1:7" ht="15.75">
      <c r="A54" s="197"/>
      <c r="B54" s="267"/>
      <c r="C54" s="268"/>
      <c r="D54" s="267"/>
      <c r="E54" s="334">
        <f>SUM(E48:E52)</f>
        <v>1994279</v>
      </c>
      <c r="F54" s="197"/>
      <c r="G54" s="219">
        <f>SUM(G48:G52)</f>
        <v>2385821</v>
      </c>
    </row>
    <row r="55" spans="1:7" ht="8.25" customHeight="1">
      <c r="A55" s="197"/>
      <c r="B55" s="267"/>
      <c r="C55" s="268"/>
      <c r="D55" s="267"/>
      <c r="E55" s="219"/>
      <c r="F55" s="197"/>
      <c r="G55" s="219"/>
    </row>
    <row r="56" spans="1:7" ht="15.75">
      <c r="A56" s="197"/>
      <c r="B56" s="271" t="s">
        <v>11</v>
      </c>
      <c r="C56" s="272"/>
      <c r="D56" s="271"/>
      <c r="E56" s="355">
        <v>156693</v>
      </c>
      <c r="F56" s="197"/>
      <c r="G56" s="219">
        <v>152991</v>
      </c>
    </row>
    <row r="57" spans="1:7" ht="5.25" customHeight="1">
      <c r="A57" s="197"/>
      <c r="B57" s="271"/>
      <c r="C57" s="272"/>
      <c r="D57" s="271"/>
      <c r="E57" s="335"/>
      <c r="F57" s="197"/>
      <c r="G57" s="221"/>
    </row>
    <row r="58" spans="1:7" ht="15" customHeight="1">
      <c r="A58" s="197"/>
      <c r="B58" s="267" t="s">
        <v>118</v>
      </c>
      <c r="C58" s="268"/>
      <c r="D58" s="267"/>
      <c r="E58" s="332">
        <f>+E56+E54</f>
        <v>2150972</v>
      </c>
      <c r="F58" s="197"/>
      <c r="G58" s="217">
        <f>+G56+G54</f>
        <v>2538812</v>
      </c>
    </row>
    <row r="59" spans="1:7" ht="15" customHeight="1">
      <c r="A59" s="197"/>
      <c r="B59" s="267"/>
      <c r="C59" s="268"/>
      <c r="D59" s="267"/>
      <c r="E59" s="219"/>
      <c r="F59" s="197"/>
      <c r="G59" s="219"/>
    </row>
    <row r="60" spans="1:7" ht="15" customHeight="1">
      <c r="A60" s="197"/>
      <c r="B60" s="267" t="s">
        <v>119</v>
      </c>
      <c r="C60" s="268"/>
      <c r="D60" s="267"/>
      <c r="E60" s="219"/>
      <c r="F60" s="197"/>
      <c r="G60" s="219"/>
    </row>
    <row r="61" spans="1:7" ht="15" customHeight="1">
      <c r="A61" s="197"/>
      <c r="B61" s="271" t="s">
        <v>122</v>
      </c>
      <c r="C61" s="273" t="s">
        <v>206</v>
      </c>
      <c r="D61" s="267"/>
      <c r="E61" s="334">
        <v>803682</v>
      </c>
      <c r="F61" s="197"/>
      <c r="G61" s="219">
        <v>674280</v>
      </c>
    </row>
    <row r="62" spans="1:7" ht="15" customHeight="1">
      <c r="A62" s="197"/>
      <c r="B62" s="271" t="s">
        <v>123</v>
      </c>
      <c r="C62" s="273" t="s">
        <v>207</v>
      </c>
      <c r="D62" s="267"/>
      <c r="E62" s="334">
        <v>117606</v>
      </c>
      <c r="F62" s="197"/>
      <c r="G62" s="219">
        <v>139115</v>
      </c>
    </row>
    <row r="63" spans="1:7" ht="15" customHeight="1">
      <c r="A63" s="197"/>
      <c r="B63" s="271" t="s">
        <v>121</v>
      </c>
      <c r="C63" s="268"/>
      <c r="D63" s="267"/>
      <c r="E63" s="334">
        <v>143987</v>
      </c>
      <c r="F63" s="197"/>
      <c r="G63" s="219">
        <v>174125</v>
      </c>
    </row>
    <row r="64" spans="1:7" ht="15" customHeight="1">
      <c r="A64" s="197"/>
      <c r="B64" s="271" t="s">
        <v>223</v>
      </c>
      <c r="C64" s="268"/>
      <c r="D64" s="267"/>
      <c r="E64" s="334">
        <v>15205</v>
      </c>
      <c r="F64" s="197"/>
      <c r="G64" s="219">
        <v>15931</v>
      </c>
    </row>
    <row r="65" spans="1:7" ht="15" customHeight="1">
      <c r="A65" s="197"/>
      <c r="B65" s="271" t="s">
        <v>222</v>
      </c>
      <c r="C65" s="268"/>
      <c r="D65" s="267"/>
      <c r="E65" s="334">
        <v>3434</v>
      </c>
      <c r="F65" s="197"/>
      <c r="G65" s="219">
        <v>3294</v>
      </c>
    </row>
    <row r="66" spans="1:7" ht="6" customHeight="1">
      <c r="A66" s="197"/>
      <c r="B66" s="271"/>
      <c r="C66" s="268"/>
      <c r="D66" s="267"/>
      <c r="E66" s="334"/>
      <c r="F66" s="197"/>
      <c r="G66" s="219"/>
    </row>
    <row r="67" spans="1:7" ht="15" customHeight="1">
      <c r="A67" s="197"/>
      <c r="B67" s="271"/>
      <c r="C67" s="268"/>
      <c r="D67" s="267"/>
      <c r="E67" s="332">
        <f>SUM(E61:E65)</f>
        <v>1083914</v>
      </c>
      <c r="F67" s="197"/>
      <c r="G67" s="217">
        <f>SUM(G61:G65)</f>
        <v>1006745</v>
      </c>
    </row>
    <row r="68" spans="1:7" ht="15" customHeight="1">
      <c r="A68" s="197"/>
      <c r="B68" s="271"/>
      <c r="C68" s="268"/>
      <c r="D68" s="267"/>
      <c r="E68" s="334"/>
      <c r="F68" s="197"/>
      <c r="G68" s="219"/>
    </row>
    <row r="69" spans="1:7" ht="15" customHeight="1">
      <c r="A69" s="197"/>
      <c r="B69" s="267" t="s">
        <v>124</v>
      </c>
      <c r="C69" s="268"/>
      <c r="D69" s="267"/>
      <c r="E69" s="312"/>
      <c r="F69" s="197"/>
      <c r="G69" s="219"/>
    </row>
    <row r="70" spans="1:7" ht="15" customHeight="1">
      <c r="A70" s="197"/>
      <c r="B70" s="271" t="s">
        <v>125</v>
      </c>
      <c r="C70" s="268"/>
      <c r="D70" s="267"/>
      <c r="E70" s="334">
        <v>295856</v>
      </c>
      <c r="F70" s="197"/>
      <c r="G70" s="219">
        <v>203271</v>
      </c>
    </row>
    <row r="71" spans="1:7" ht="15" customHeight="1">
      <c r="A71" s="197"/>
      <c r="B71" s="271" t="s">
        <v>120</v>
      </c>
      <c r="C71" s="268"/>
      <c r="D71" s="267"/>
      <c r="E71" s="334">
        <v>9969</v>
      </c>
      <c r="F71" s="197"/>
      <c r="G71" s="219">
        <v>11876</v>
      </c>
    </row>
    <row r="72" spans="1:7" ht="15" customHeight="1">
      <c r="A72" s="197"/>
      <c r="B72" s="271" t="s">
        <v>122</v>
      </c>
      <c r="C72" s="273" t="s">
        <v>206</v>
      </c>
      <c r="D72" s="267"/>
      <c r="E72" s="334">
        <v>207137</v>
      </c>
      <c r="F72" s="197"/>
      <c r="G72" s="219">
        <v>123804</v>
      </c>
    </row>
    <row r="73" spans="1:7" ht="15" customHeight="1">
      <c r="A73" s="197"/>
      <c r="B73" s="271" t="s">
        <v>123</v>
      </c>
      <c r="C73" s="273" t="s">
        <v>207</v>
      </c>
      <c r="D73" s="267"/>
      <c r="E73" s="334">
        <v>1769</v>
      </c>
      <c r="F73" s="197"/>
      <c r="G73" s="219">
        <v>1927</v>
      </c>
    </row>
    <row r="74" spans="1:7" ht="15" customHeight="1">
      <c r="A74" s="197"/>
      <c r="B74" s="271" t="s">
        <v>252</v>
      </c>
      <c r="C74" s="268"/>
      <c r="D74" s="267"/>
      <c r="E74" s="334">
        <v>6766</v>
      </c>
      <c r="F74" s="197"/>
      <c r="G74" s="219">
        <v>8167</v>
      </c>
    </row>
    <row r="75" spans="1:7" ht="6" customHeight="1">
      <c r="A75" s="197"/>
      <c r="B75" s="271"/>
      <c r="C75" s="268"/>
      <c r="D75" s="267"/>
      <c r="E75" s="309"/>
      <c r="F75" s="197"/>
      <c r="G75" s="219"/>
    </row>
    <row r="76" spans="1:7" ht="15.75">
      <c r="A76" s="197"/>
      <c r="B76" s="197"/>
      <c r="C76" s="274"/>
      <c r="D76" s="190"/>
      <c r="E76" s="331">
        <f>SUM(E70:E74)</f>
        <v>521497</v>
      </c>
      <c r="F76" s="197"/>
      <c r="G76" s="216">
        <f>SUM(G70:G74)</f>
        <v>349045</v>
      </c>
    </row>
    <row r="77" spans="1:7" ht="15.75">
      <c r="A77" s="197"/>
      <c r="B77" s="190"/>
      <c r="C77" s="274"/>
      <c r="D77" s="190"/>
      <c r="E77" s="222"/>
      <c r="F77" s="197"/>
      <c r="G77" s="222"/>
    </row>
    <row r="78" spans="1:7" ht="15.75">
      <c r="A78" s="197"/>
      <c r="B78" s="190" t="s">
        <v>126</v>
      </c>
      <c r="C78" s="264"/>
      <c r="D78" s="197"/>
      <c r="E78" s="336">
        <f>+E76+E67</f>
        <v>1605411</v>
      </c>
      <c r="F78" s="197"/>
      <c r="G78" s="216">
        <f>+G76+G67</f>
        <v>1355790</v>
      </c>
    </row>
    <row r="79" spans="1:7" ht="15.75">
      <c r="A79" s="197"/>
      <c r="B79" s="197"/>
      <c r="C79" s="258"/>
      <c r="D79" s="197"/>
      <c r="E79" s="265"/>
      <c r="F79" s="197"/>
      <c r="G79" s="215"/>
    </row>
    <row r="80" spans="1:7" ht="16.5" thickBot="1">
      <c r="A80" s="197"/>
      <c r="B80" s="190" t="s">
        <v>127</v>
      </c>
      <c r="C80" s="258"/>
      <c r="D80" s="197"/>
      <c r="E80" s="337">
        <f>+E78+E58</f>
        <v>3756383</v>
      </c>
      <c r="F80" s="197"/>
      <c r="G80" s="223">
        <f>+G78+G58</f>
        <v>3894602</v>
      </c>
    </row>
    <row r="81" spans="1:7" ht="16.5" thickTop="1">
      <c r="A81" s="197"/>
      <c r="B81" s="197"/>
      <c r="C81" s="258"/>
      <c r="D81" s="197"/>
      <c r="E81" s="265"/>
      <c r="F81" s="197"/>
      <c r="G81" s="147"/>
    </row>
    <row r="82" spans="1:7" ht="15.75">
      <c r="A82" s="197"/>
      <c r="B82" s="267"/>
      <c r="C82" s="258"/>
      <c r="D82" s="197"/>
      <c r="E82" s="265"/>
      <c r="F82" s="197"/>
      <c r="G82" s="147"/>
    </row>
    <row r="83" spans="1:7" ht="16.5" thickBot="1">
      <c r="A83" s="197"/>
      <c r="B83" s="267" t="s">
        <v>218</v>
      </c>
      <c r="C83" s="275"/>
      <c r="D83" s="267"/>
      <c r="E83" s="338">
        <f>+E54*1000/(1254971579-76983000)</f>
        <v>1.6929527463610494</v>
      </c>
      <c r="F83" s="276"/>
      <c r="G83" s="277">
        <v>1.96</v>
      </c>
    </row>
    <row r="84" spans="1:7" ht="15.75">
      <c r="A84" s="197"/>
      <c r="B84" s="197"/>
      <c r="C84" s="197"/>
      <c r="D84" s="197"/>
      <c r="E84" s="265"/>
      <c r="F84" s="197"/>
      <c r="G84" s="147"/>
    </row>
    <row r="85" spans="1:7" ht="15.75">
      <c r="A85" s="197"/>
      <c r="B85" s="197"/>
      <c r="C85" s="197"/>
      <c r="D85" s="197"/>
      <c r="E85" s="265"/>
      <c r="F85" s="197"/>
      <c r="G85" s="147"/>
    </row>
    <row r="86" spans="1:7" ht="15.75">
      <c r="A86" s="197"/>
      <c r="B86" s="197"/>
      <c r="C86" s="197"/>
      <c r="D86" s="197"/>
      <c r="E86" s="265"/>
      <c r="F86" s="197"/>
      <c r="G86" s="147"/>
    </row>
    <row r="87" spans="1:7" ht="15.75">
      <c r="A87" s="197"/>
      <c r="B87" s="197"/>
      <c r="C87" s="197"/>
      <c r="D87" s="197"/>
      <c r="E87" s="265"/>
      <c r="F87" s="197"/>
      <c r="G87" s="147"/>
    </row>
    <row r="88" spans="1:7" ht="15.75">
      <c r="A88" s="97"/>
      <c r="B88" s="97"/>
      <c r="C88" s="97"/>
      <c r="D88" s="97"/>
      <c r="E88" s="145"/>
      <c r="F88" s="117"/>
      <c r="G88" s="147"/>
    </row>
    <row r="89" spans="1:7" ht="15.75">
      <c r="A89" s="97"/>
      <c r="B89" s="97"/>
      <c r="C89" s="97"/>
      <c r="D89" s="97"/>
      <c r="E89" s="145"/>
      <c r="F89" s="117"/>
      <c r="G89" s="147"/>
    </row>
    <row r="90" spans="1:7" ht="15.75">
      <c r="A90" s="97"/>
      <c r="B90" s="97"/>
      <c r="C90" s="97"/>
      <c r="D90" s="97"/>
      <c r="E90" s="145"/>
      <c r="F90" s="117"/>
      <c r="G90" s="147"/>
    </row>
    <row r="91" spans="1:7" ht="15.75">
      <c r="A91" s="97"/>
      <c r="B91" s="97"/>
      <c r="C91" s="97"/>
      <c r="D91" s="97"/>
      <c r="E91" s="145"/>
      <c r="F91" s="117"/>
      <c r="G91" s="147"/>
    </row>
    <row r="92" spans="1:7" ht="15.75">
      <c r="A92" s="97"/>
      <c r="B92" s="97"/>
      <c r="C92" s="97"/>
      <c r="D92" s="97"/>
      <c r="E92" s="145"/>
      <c r="F92" s="117"/>
      <c r="G92" s="147"/>
    </row>
    <row r="93" spans="1:7" ht="31.5" customHeight="1">
      <c r="A93" s="97"/>
      <c r="B93" s="149"/>
      <c r="C93" s="149"/>
      <c r="D93" s="149"/>
      <c r="E93" s="149"/>
      <c r="F93" s="149"/>
      <c r="G93" s="149"/>
    </row>
    <row r="94" spans="1:7" ht="15.75">
      <c r="A94" s="97"/>
      <c r="B94" s="97"/>
      <c r="C94" s="97"/>
      <c r="D94" s="97"/>
      <c r="E94" s="106"/>
      <c r="F94" s="97"/>
      <c r="G94" s="97"/>
    </row>
    <row r="95" ht="12.75" customHeight="1">
      <c r="C95" s="108" t="s">
        <v>330</v>
      </c>
    </row>
  </sheetData>
  <sheetProtection/>
  <mergeCells count="1">
    <mergeCell ref="B1:G1"/>
  </mergeCells>
  <printOptions/>
  <pageMargins left="0.6" right="0.49" top="0.4" bottom="0.3" header="0.43" footer="0.27"/>
  <pageSetup firstPageNumber="2" useFirstPageNumber="1" horizontalDpi="300" verticalDpi="300" orientation="portrait" paperSize="9" scale="95" r:id="rId2"/>
  <headerFooter alignWithMargins="0">
    <oddHeader>&amp;R&amp;"Arial,Bold"
</oddHeader>
    <oddFooter>&amp;C&amp;"Times New Roman,Regular"&amp;12&amp;P</oddFooter>
  </headerFooter>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dimension ref="A1:V310"/>
  <sheetViews>
    <sheetView showGridLines="0" view="pageBreakPreview" zoomScale="75" zoomScaleNormal="85" zoomScaleSheetLayoutView="75" zoomScalePageLayoutView="0" workbookViewId="0" topLeftCell="A1">
      <pane xSplit="3" ySplit="11" topLeftCell="D33" activePane="bottomRight" state="frozen"/>
      <selection pane="topLeft" activeCell="E31" sqref="E31"/>
      <selection pane="topRight" activeCell="E31" sqref="E31"/>
      <selection pane="bottomLeft" activeCell="E31" sqref="E31"/>
      <selection pane="bottomRight" activeCell="I54" sqref="I54"/>
    </sheetView>
  </sheetViews>
  <sheetFormatPr defaultColWidth="9.140625" defaultRowHeight="12.75" customHeight="1"/>
  <cols>
    <col min="1" max="1" width="5.00390625" style="113" customWidth="1"/>
    <col min="2" max="2" width="43.28125" style="113" customWidth="1"/>
    <col min="3" max="3" width="1.1484375" style="113" customWidth="1"/>
    <col min="4" max="4" width="14.421875" style="113" customWidth="1"/>
    <col min="5" max="5" width="12.421875" style="113" customWidth="1"/>
    <col min="6" max="6" width="12.57421875" style="113" customWidth="1"/>
    <col min="7" max="7" width="11.00390625" style="113" customWidth="1"/>
    <col min="8" max="8" width="10.57421875" style="113" customWidth="1"/>
    <col min="9" max="9" width="12.421875" style="113" customWidth="1"/>
    <col min="10" max="10" width="14.421875" style="113" customWidth="1"/>
    <col min="11" max="11" width="11.140625" style="113" customWidth="1"/>
    <col min="12" max="12" width="1.8515625" style="113" customWidth="1"/>
    <col min="13" max="13" width="15.140625" style="113" bestFit="1" customWidth="1"/>
    <col min="14" max="14" width="2.140625" style="113" customWidth="1"/>
    <col min="15" max="15" width="11.421875" style="113" customWidth="1"/>
    <col min="16" max="16" width="0.85546875" style="113" customWidth="1"/>
    <col min="17" max="17" width="14.00390625" style="113" bestFit="1" customWidth="1"/>
    <col min="18" max="16384" width="9.140625" style="113" customWidth="1"/>
  </cols>
  <sheetData>
    <row r="1" spans="1:17" ht="25.5">
      <c r="A1" s="234"/>
      <c r="B1" s="385" t="s">
        <v>254</v>
      </c>
      <c r="C1" s="385"/>
      <c r="D1" s="385"/>
      <c r="E1" s="385"/>
      <c r="F1" s="385"/>
      <c r="G1" s="385"/>
      <c r="H1" s="385"/>
      <c r="I1" s="385"/>
      <c r="J1" s="385"/>
      <c r="K1" s="385"/>
      <c r="L1" s="385"/>
      <c r="M1" s="385"/>
      <c r="N1" s="385"/>
      <c r="O1" s="385"/>
      <c r="P1" s="385"/>
      <c r="Q1" s="385"/>
    </row>
    <row r="2" spans="1:17" s="117" customFormat="1" ht="15.75">
      <c r="A2" s="387"/>
      <c r="B2" s="387"/>
      <c r="C2" s="387"/>
      <c r="D2" s="387"/>
      <c r="E2" s="387"/>
      <c r="F2" s="387"/>
      <c r="G2" s="387"/>
      <c r="H2" s="387"/>
      <c r="I2" s="387"/>
      <c r="J2" s="387"/>
      <c r="K2" s="387"/>
      <c r="L2" s="387"/>
      <c r="M2" s="387"/>
      <c r="N2" s="387"/>
      <c r="O2" s="387"/>
      <c r="P2" s="387"/>
      <c r="Q2" s="387"/>
    </row>
    <row r="3" spans="1:17" s="97" customFormat="1" ht="15.75">
      <c r="A3" s="197"/>
      <c r="B3" s="235"/>
      <c r="C3" s="235"/>
      <c r="D3" s="197"/>
      <c r="E3" s="236"/>
      <c r="F3" s="197"/>
      <c r="G3" s="197"/>
      <c r="H3" s="197"/>
      <c r="I3" s="197"/>
      <c r="J3" s="197"/>
      <c r="K3" s="197"/>
      <c r="L3" s="197"/>
      <c r="M3" s="197"/>
      <c r="N3" s="197"/>
      <c r="O3" s="197"/>
      <c r="P3" s="197"/>
      <c r="Q3" s="197"/>
    </row>
    <row r="4" spans="1:17" s="97" customFormat="1" ht="15.75">
      <c r="A4" s="190"/>
      <c r="B4" s="211" t="s">
        <v>61</v>
      </c>
      <c r="C4" s="235"/>
      <c r="D4" s="197"/>
      <c r="E4" s="197"/>
      <c r="F4" s="197"/>
      <c r="G4" s="197"/>
      <c r="H4" s="197"/>
      <c r="I4" s="197"/>
      <c r="J4" s="197"/>
      <c r="K4" s="197"/>
      <c r="L4" s="197"/>
      <c r="M4" s="197"/>
      <c r="N4" s="197"/>
      <c r="O4" s="197"/>
      <c r="P4" s="197"/>
      <c r="Q4" s="197"/>
    </row>
    <row r="5" spans="1:17" s="97" customFormat="1" ht="15.75">
      <c r="A5" s="197"/>
      <c r="B5" s="211" t="s">
        <v>302</v>
      </c>
      <c r="C5" s="235"/>
      <c r="D5" s="197"/>
      <c r="E5" s="197"/>
      <c r="F5" s="197"/>
      <c r="G5" s="197"/>
      <c r="H5" s="197"/>
      <c r="I5" s="197"/>
      <c r="J5" s="197"/>
      <c r="K5" s="197"/>
      <c r="L5" s="197"/>
      <c r="M5" s="197"/>
      <c r="N5" s="197"/>
      <c r="O5" s="197"/>
      <c r="P5" s="197"/>
      <c r="Q5" s="197"/>
    </row>
    <row r="6" spans="1:17" s="97" customFormat="1" ht="15.75">
      <c r="A6" s="197"/>
      <c r="B6" s="197"/>
      <c r="C6" s="197"/>
      <c r="D6" s="195"/>
      <c r="E6" s="237"/>
      <c r="F6" s="197"/>
      <c r="G6" s="197"/>
      <c r="H6" s="197"/>
      <c r="I6" s="197"/>
      <c r="J6" s="197"/>
      <c r="K6" s="197"/>
      <c r="L6" s="197"/>
      <c r="M6" s="197"/>
      <c r="N6" s="197"/>
      <c r="O6" s="197"/>
      <c r="P6" s="197"/>
      <c r="Q6" s="197"/>
    </row>
    <row r="7" spans="1:17" s="97" customFormat="1" ht="15.75">
      <c r="A7" s="197"/>
      <c r="B7" s="197"/>
      <c r="C7" s="197"/>
      <c r="D7" s="238" t="s">
        <v>138</v>
      </c>
      <c r="E7" s="238"/>
      <c r="F7" s="197"/>
      <c r="G7" s="238"/>
      <c r="H7" s="238"/>
      <c r="I7" s="238"/>
      <c r="J7" s="238"/>
      <c r="K7" s="238"/>
      <c r="L7" s="238"/>
      <c r="M7" s="238"/>
      <c r="N7" s="238"/>
      <c r="O7" s="197"/>
      <c r="P7" s="197"/>
      <c r="Q7" s="197"/>
    </row>
    <row r="8" spans="1:17" s="97" customFormat="1" ht="15.75">
      <c r="A8" s="197"/>
      <c r="B8" s="197"/>
      <c r="C8" s="197"/>
      <c r="D8" s="195"/>
      <c r="E8" s="239" t="s">
        <v>134</v>
      </c>
      <c r="F8" s="239"/>
      <c r="G8" s="239"/>
      <c r="H8" s="197"/>
      <c r="I8" s="197"/>
      <c r="J8" s="240" t="s">
        <v>62</v>
      </c>
      <c r="K8" s="197"/>
      <c r="L8" s="197"/>
      <c r="M8" s="195" t="s">
        <v>7</v>
      </c>
      <c r="N8" s="237"/>
      <c r="O8" s="197"/>
      <c r="P8" s="197"/>
      <c r="Q8" s="197"/>
    </row>
    <row r="9" spans="1:17" s="97" customFormat="1" ht="15.75">
      <c r="A9" s="197"/>
      <c r="B9" s="197"/>
      <c r="C9" s="197"/>
      <c r="D9" s="195" t="s">
        <v>9</v>
      </c>
      <c r="E9" s="237" t="s">
        <v>63</v>
      </c>
      <c r="F9" s="195" t="s">
        <v>128</v>
      </c>
      <c r="G9" s="195" t="s">
        <v>129</v>
      </c>
      <c r="H9" s="195" t="s">
        <v>65</v>
      </c>
      <c r="I9" s="195" t="s">
        <v>130</v>
      </c>
      <c r="J9" s="195" t="s">
        <v>131</v>
      </c>
      <c r="K9" s="195" t="s">
        <v>132</v>
      </c>
      <c r="L9" s="195"/>
      <c r="M9" s="195" t="s">
        <v>64</v>
      </c>
      <c r="N9" s="237"/>
      <c r="O9" s="195" t="s">
        <v>36</v>
      </c>
      <c r="P9" s="197"/>
      <c r="Q9" s="195" t="s">
        <v>7</v>
      </c>
    </row>
    <row r="10" spans="1:17" s="97" customFormat="1" ht="15.75">
      <c r="A10" s="197"/>
      <c r="B10" s="197"/>
      <c r="C10" s="197"/>
      <c r="D10" s="195" t="s">
        <v>65</v>
      </c>
      <c r="E10" s="237" t="s">
        <v>66</v>
      </c>
      <c r="F10" s="195" t="s">
        <v>67</v>
      </c>
      <c r="G10" s="195" t="s">
        <v>67</v>
      </c>
      <c r="H10" s="195" t="s">
        <v>67</v>
      </c>
      <c r="I10" s="195" t="s">
        <v>67</v>
      </c>
      <c r="J10" s="195" t="s">
        <v>73</v>
      </c>
      <c r="K10" s="195" t="s">
        <v>133</v>
      </c>
      <c r="L10" s="195"/>
      <c r="M10" s="195" t="s">
        <v>40</v>
      </c>
      <c r="N10" s="237"/>
      <c r="O10" s="195" t="s">
        <v>37</v>
      </c>
      <c r="P10" s="197"/>
      <c r="Q10" s="195" t="s">
        <v>40</v>
      </c>
    </row>
    <row r="11" spans="1:17" s="97" customFormat="1" ht="15.75">
      <c r="A11" s="197"/>
      <c r="B11" s="197"/>
      <c r="C11" s="241"/>
      <c r="D11" s="242" t="s">
        <v>2</v>
      </c>
      <c r="E11" s="242" t="s">
        <v>2</v>
      </c>
      <c r="F11" s="242" t="s">
        <v>2</v>
      </c>
      <c r="G11" s="242" t="s">
        <v>2</v>
      </c>
      <c r="H11" s="242" t="s">
        <v>2</v>
      </c>
      <c r="I11" s="242" t="s">
        <v>2</v>
      </c>
      <c r="J11" s="242" t="s">
        <v>2</v>
      </c>
      <c r="K11" s="242" t="s">
        <v>2</v>
      </c>
      <c r="L11" s="237"/>
      <c r="M11" s="242" t="s">
        <v>2</v>
      </c>
      <c r="N11" s="237"/>
      <c r="O11" s="242" t="s">
        <v>2</v>
      </c>
      <c r="P11" s="197"/>
      <c r="Q11" s="242" t="s">
        <v>2</v>
      </c>
    </row>
    <row r="12" spans="1:17" s="97" customFormat="1" ht="15.75">
      <c r="A12" s="197"/>
      <c r="B12" s="197"/>
      <c r="C12" s="197"/>
      <c r="D12" s="195"/>
      <c r="E12" s="237"/>
      <c r="F12" s="197"/>
      <c r="G12" s="197"/>
      <c r="H12" s="197"/>
      <c r="I12" s="197"/>
      <c r="J12" s="197"/>
      <c r="K12" s="197"/>
      <c r="L12" s="197"/>
      <c r="M12" s="197"/>
      <c r="N12" s="243"/>
      <c r="O12" s="197"/>
      <c r="P12" s="197"/>
      <c r="Q12" s="197"/>
    </row>
    <row r="13" spans="1:17" s="97" customFormat="1" ht="8.25" customHeight="1">
      <c r="A13" s="197"/>
      <c r="B13" s="197"/>
      <c r="C13" s="197"/>
      <c r="D13" s="200"/>
      <c r="E13" s="198"/>
      <c r="F13" s="200"/>
      <c r="G13" s="200"/>
      <c r="H13" s="200"/>
      <c r="I13" s="200"/>
      <c r="J13" s="200"/>
      <c r="K13" s="200"/>
      <c r="L13" s="200"/>
      <c r="M13" s="200"/>
      <c r="N13" s="198"/>
      <c r="O13" s="197"/>
      <c r="P13" s="197"/>
      <c r="Q13" s="197"/>
    </row>
    <row r="14" spans="1:17" s="97" customFormat="1" ht="15.75">
      <c r="A14" s="197"/>
      <c r="B14" s="197"/>
      <c r="C14" s="197"/>
      <c r="D14" s="200"/>
      <c r="E14" s="198"/>
      <c r="F14" s="200"/>
      <c r="G14" s="200"/>
      <c r="H14" s="200"/>
      <c r="I14" s="200"/>
      <c r="J14" s="244"/>
      <c r="K14" s="339"/>
      <c r="L14" s="200"/>
      <c r="M14" s="200"/>
      <c r="N14" s="198"/>
      <c r="O14" s="197"/>
      <c r="P14" s="245"/>
      <c r="Q14" s="245"/>
    </row>
    <row r="15" spans="1:17" s="117" customFormat="1" ht="15.75">
      <c r="A15" s="197"/>
      <c r="B15" s="190" t="s">
        <v>256</v>
      </c>
      <c r="C15" s="197"/>
      <c r="D15" s="351">
        <v>627485</v>
      </c>
      <c r="E15" s="352">
        <v>797104</v>
      </c>
      <c r="F15" s="351">
        <v>1415</v>
      </c>
      <c r="G15" s="351">
        <v>209819</v>
      </c>
      <c r="H15" s="351">
        <v>80870</v>
      </c>
      <c r="I15" s="351">
        <v>101901</v>
      </c>
      <c r="J15" s="353">
        <v>621868</v>
      </c>
      <c r="K15" s="353">
        <v>-54641</v>
      </c>
      <c r="L15" s="354"/>
      <c r="M15" s="351">
        <f>SUM(D15:K15)</f>
        <v>2385821</v>
      </c>
      <c r="N15" s="352"/>
      <c r="O15" s="351">
        <v>152991</v>
      </c>
      <c r="P15" s="351"/>
      <c r="Q15" s="351">
        <f>+O15+M15</f>
        <v>2538812</v>
      </c>
    </row>
    <row r="16" spans="4:17" s="117" customFormat="1" ht="15.75">
      <c r="D16" s="351"/>
      <c r="E16" s="352"/>
      <c r="F16" s="351"/>
      <c r="G16" s="351"/>
      <c r="H16" s="351"/>
      <c r="I16" s="351"/>
      <c r="J16" s="353"/>
      <c r="K16" s="353"/>
      <c r="L16" s="354"/>
      <c r="M16" s="351"/>
      <c r="N16" s="352"/>
      <c r="O16" s="351"/>
      <c r="P16" s="351"/>
      <c r="Q16" s="351"/>
    </row>
    <row r="17" spans="2:17" s="117" customFormat="1" ht="15.75">
      <c r="B17" s="197" t="s">
        <v>341</v>
      </c>
      <c r="D17" s="291">
        <v>0</v>
      </c>
      <c r="E17" s="291">
        <v>0</v>
      </c>
      <c r="F17" s="330">
        <v>0</v>
      </c>
      <c r="G17" s="330">
        <v>0</v>
      </c>
      <c r="H17" s="351">
        <v>0</v>
      </c>
      <c r="I17" s="351">
        <v>0</v>
      </c>
      <c r="J17" s="353">
        <v>-82958</v>
      </c>
      <c r="K17" s="353">
        <v>0</v>
      </c>
      <c r="L17" s="354"/>
      <c r="M17" s="351">
        <f>SUM(D17:K17)</f>
        <v>-82958</v>
      </c>
      <c r="N17" s="352"/>
      <c r="O17" s="351">
        <v>5917</v>
      </c>
      <c r="P17" s="351"/>
      <c r="Q17" s="351">
        <f>+M17+O17</f>
        <v>-77041</v>
      </c>
    </row>
    <row r="18" spans="2:17" s="117" customFormat="1" ht="15.75">
      <c r="B18" s="197" t="s">
        <v>135</v>
      </c>
      <c r="D18" s="291"/>
      <c r="E18" s="291"/>
      <c r="F18" s="330"/>
      <c r="G18" s="330"/>
      <c r="H18" s="351"/>
      <c r="I18" s="351"/>
      <c r="J18" s="353"/>
      <c r="K18" s="353"/>
      <c r="L18" s="354"/>
      <c r="M18" s="351"/>
      <c r="N18" s="352"/>
      <c r="O18" s="351"/>
      <c r="P18" s="351"/>
      <c r="Q18" s="351"/>
    </row>
    <row r="19" spans="2:17" s="117" customFormat="1" ht="15.75">
      <c r="B19" s="197" t="s">
        <v>251</v>
      </c>
      <c r="D19" s="291">
        <v>0</v>
      </c>
      <c r="E19" s="291">
        <v>0</v>
      </c>
      <c r="F19" s="330">
        <v>0</v>
      </c>
      <c r="G19" s="330">
        <v>0</v>
      </c>
      <c r="H19" s="351">
        <v>0</v>
      </c>
      <c r="I19" s="351">
        <v>-41020</v>
      </c>
      <c r="J19" s="353">
        <v>0</v>
      </c>
      <c r="K19" s="353">
        <v>0</v>
      </c>
      <c r="L19" s="354"/>
      <c r="M19" s="351">
        <f>SUM(D19:K19)</f>
        <v>-41020</v>
      </c>
      <c r="N19" s="352"/>
      <c r="O19" s="351">
        <v>0</v>
      </c>
      <c r="P19" s="351"/>
      <c r="Q19" s="351">
        <f>+M19+O19</f>
        <v>-41020</v>
      </c>
    </row>
    <row r="20" spans="2:17" s="117" customFormat="1" ht="15.75">
      <c r="B20" s="197" t="s">
        <v>283</v>
      </c>
      <c r="D20" s="291"/>
      <c r="E20" s="291"/>
      <c r="F20" s="330"/>
      <c r="G20" s="330"/>
      <c r="H20" s="351"/>
      <c r="I20" s="351"/>
      <c r="J20" s="353"/>
      <c r="K20" s="353"/>
      <c r="L20" s="354"/>
      <c r="M20" s="351"/>
      <c r="N20" s="352"/>
      <c r="O20" s="351"/>
      <c r="P20" s="351"/>
      <c r="Q20" s="351"/>
    </row>
    <row r="21" spans="2:17" s="117" customFormat="1" ht="15.75">
      <c r="B21" s="197" t="s">
        <v>284</v>
      </c>
      <c r="D21" s="291">
        <v>0</v>
      </c>
      <c r="E21" s="291">
        <v>0</v>
      </c>
      <c r="F21" s="330">
        <v>-90</v>
      </c>
      <c r="G21" s="330">
        <v>0</v>
      </c>
      <c r="H21" s="351">
        <v>0</v>
      </c>
      <c r="I21" s="351">
        <v>10549</v>
      </c>
      <c r="J21" s="353">
        <v>112</v>
      </c>
      <c r="K21" s="353"/>
      <c r="L21" s="354"/>
      <c r="M21" s="351">
        <f>SUM(D21:K21)</f>
        <v>10571</v>
      </c>
      <c r="N21" s="352"/>
      <c r="O21" s="351"/>
      <c r="P21" s="351"/>
      <c r="Q21" s="351">
        <f>+M21+O21</f>
        <v>10571</v>
      </c>
    </row>
    <row r="22" spans="2:17" s="117" customFormat="1" ht="15.75">
      <c r="B22" s="197" t="s">
        <v>136</v>
      </c>
      <c r="D22" s="291">
        <v>0</v>
      </c>
      <c r="E22" s="291">
        <v>0</v>
      </c>
      <c r="F22" s="330">
        <v>0</v>
      </c>
      <c r="G22" s="330">
        <v>0</v>
      </c>
      <c r="H22" s="351">
        <v>0</v>
      </c>
      <c r="I22" s="351">
        <v>0</v>
      </c>
      <c r="J22" s="353">
        <v>0</v>
      </c>
      <c r="K22" s="353">
        <v>-43358</v>
      </c>
      <c r="L22" s="354"/>
      <c r="M22" s="351">
        <f>SUM(D22:K22)</f>
        <v>-43358</v>
      </c>
      <c r="N22" s="352"/>
      <c r="O22" s="351">
        <v>0</v>
      </c>
      <c r="P22" s="351"/>
      <c r="Q22" s="351">
        <f>+M22+O22</f>
        <v>-43358</v>
      </c>
    </row>
    <row r="23" spans="2:17" s="117" customFormat="1" ht="15.75">
      <c r="B23" s="197" t="s">
        <v>298</v>
      </c>
      <c r="D23" s="291"/>
      <c r="E23" s="291"/>
      <c r="F23" s="330"/>
      <c r="G23" s="330"/>
      <c r="H23" s="351"/>
      <c r="I23" s="351"/>
      <c r="J23" s="353"/>
      <c r="K23" s="353"/>
      <c r="L23" s="354"/>
      <c r="M23" s="351"/>
      <c r="N23" s="352"/>
      <c r="O23" s="351"/>
      <c r="P23" s="351"/>
      <c r="Q23" s="351"/>
    </row>
    <row r="24" spans="2:17" s="117" customFormat="1" ht="15.75">
      <c r="B24" s="197" t="s">
        <v>299</v>
      </c>
      <c r="D24" s="291">
        <v>0</v>
      </c>
      <c r="E24" s="291">
        <v>0</v>
      </c>
      <c r="F24" s="330">
        <v>0</v>
      </c>
      <c r="G24" s="330">
        <v>-234716</v>
      </c>
      <c r="H24" s="351">
        <v>1307</v>
      </c>
      <c r="I24" s="351">
        <v>0</v>
      </c>
      <c r="J24" s="353">
        <v>0</v>
      </c>
      <c r="K24" s="353">
        <v>0</v>
      </c>
      <c r="L24" s="354"/>
      <c r="M24" s="351">
        <f>SUM(D24:K24)</f>
        <v>-233409</v>
      </c>
      <c r="N24" s="352"/>
      <c r="O24" s="351">
        <v>-2215</v>
      </c>
      <c r="P24" s="351"/>
      <c r="Q24" s="351">
        <f>+M24+O24</f>
        <v>-235624</v>
      </c>
    </row>
    <row r="25" spans="2:17" s="117" customFormat="1" ht="15.75">
      <c r="B25" s="197" t="s">
        <v>244</v>
      </c>
      <c r="D25" s="291">
        <v>0</v>
      </c>
      <c r="E25" s="291">
        <v>0</v>
      </c>
      <c r="F25" s="330">
        <v>0</v>
      </c>
      <c r="G25" s="330">
        <v>0</v>
      </c>
      <c r="H25" s="351">
        <v>0</v>
      </c>
      <c r="I25" s="351">
        <v>-1368</v>
      </c>
      <c r="J25" s="353">
        <v>0</v>
      </c>
      <c r="K25" s="353">
        <v>0</v>
      </c>
      <c r="L25" s="354"/>
      <c r="M25" s="351">
        <f>SUM(D25:K25)</f>
        <v>-1368</v>
      </c>
      <c r="N25" s="352"/>
      <c r="O25" s="351">
        <v>0</v>
      </c>
      <c r="P25" s="351"/>
      <c r="Q25" s="351">
        <f>+M25+O25</f>
        <v>-1368</v>
      </c>
    </row>
    <row r="26" spans="2:17" s="117" customFormat="1" ht="15.75">
      <c r="B26" s="197" t="s">
        <v>282</v>
      </c>
      <c r="D26" s="291">
        <v>0</v>
      </c>
      <c r="E26" s="291">
        <v>0</v>
      </c>
      <c r="F26" s="330">
        <v>-747</v>
      </c>
      <c r="G26" s="330">
        <v>0</v>
      </c>
      <c r="H26" s="351">
        <v>-7977</v>
      </c>
      <c r="I26" s="351">
        <v>0</v>
      </c>
      <c r="J26" s="353">
        <v>8724</v>
      </c>
      <c r="K26" s="353"/>
      <c r="L26" s="354"/>
      <c r="M26" s="351">
        <f>SUM(D26:K26)</f>
        <v>0</v>
      </c>
      <c r="N26" s="352"/>
      <c r="O26" s="351"/>
      <c r="P26" s="351"/>
      <c r="Q26" s="351">
        <f>+M26+O26</f>
        <v>0</v>
      </c>
    </row>
    <row r="27" spans="2:17" s="117" customFormat="1" ht="9" customHeight="1">
      <c r="B27" s="132"/>
      <c r="C27" s="132"/>
      <c r="D27" s="291"/>
      <c r="E27" s="291"/>
      <c r="F27" s="330"/>
      <c r="G27" s="330"/>
      <c r="H27" s="246"/>
      <c r="I27" s="244"/>
      <c r="J27" s="340"/>
      <c r="K27" s="340"/>
      <c r="L27" s="313"/>
      <c r="M27" s="244"/>
      <c r="N27" s="246"/>
      <c r="O27" s="244"/>
      <c r="P27" s="244"/>
      <c r="Q27" s="244"/>
    </row>
    <row r="28" spans="2:22" s="115" customFormat="1" ht="16.5" thickBot="1">
      <c r="B28" s="247" t="s">
        <v>303</v>
      </c>
      <c r="C28" s="99"/>
      <c r="D28" s="329">
        <f aca="true" t="shared" si="0" ref="D28:K28">SUM(D15:D27)</f>
        <v>627485</v>
      </c>
      <c r="E28" s="329">
        <f t="shared" si="0"/>
        <v>797104</v>
      </c>
      <c r="F28" s="329">
        <f t="shared" si="0"/>
        <v>578</v>
      </c>
      <c r="G28" s="329">
        <f t="shared" si="0"/>
        <v>-24897</v>
      </c>
      <c r="H28" s="329">
        <f t="shared" si="0"/>
        <v>74200</v>
      </c>
      <c r="I28" s="329">
        <f t="shared" si="0"/>
        <v>70062</v>
      </c>
      <c r="J28" s="341">
        <f t="shared" si="0"/>
        <v>547746</v>
      </c>
      <c r="K28" s="341">
        <f t="shared" si="0"/>
        <v>-97999</v>
      </c>
      <c r="L28" s="314"/>
      <c r="M28" s="329">
        <f>SUM(M15:M27)</f>
        <v>1994279</v>
      </c>
      <c r="N28" s="342"/>
      <c r="O28" s="329">
        <f>SUM(O15:O27)</f>
        <v>156693</v>
      </c>
      <c r="P28" s="319"/>
      <c r="Q28" s="329">
        <f>SUM(Q15:Q27)</f>
        <v>2150972</v>
      </c>
      <c r="R28" s="190"/>
      <c r="S28" s="190"/>
      <c r="T28" s="190"/>
      <c r="U28" s="190"/>
      <c r="V28" s="190"/>
    </row>
    <row r="29" spans="2:22" s="117" customFormat="1" ht="16.5" thickTop="1">
      <c r="B29" s="132"/>
      <c r="C29" s="126"/>
      <c r="D29" s="292"/>
      <c r="E29" s="291"/>
      <c r="F29" s="200"/>
      <c r="G29" s="200"/>
      <c r="H29" s="198"/>
      <c r="I29" s="200"/>
      <c r="J29" s="244"/>
      <c r="K29" s="200"/>
      <c r="L29" s="200"/>
      <c r="M29" s="200"/>
      <c r="N29" s="246"/>
      <c r="O29" s="200"/>
      <c r="P29" s="244"/>
      <c r="Q29" s="244"/>
      <c r="R29" s="197"/>
      <c r="S29" s="197"/>
      <c r="T29" s="197"/>
      <c r="U29" s="197"/>
      <c r="V29" s="197"/>
    </row>
    <row r="30" spans="2:17" s="117" customFormat="1" ht="15.75">
      <c r="B30" s="132"/>
      <c r="C30" s="126"/>
      <c r="D30" s="152"/>
      <c r="E30" s="151"/>
      <c r="F30" s="128"/>
      <c r="G30" s="128"/>
      <c r="H30" s="127"/>
      <c r="I30" s="128"/>
      <c r="J30" s="128"/>
      <c r="K30" s="128"/>
      <c r="L30" s="128"/>
      <c r="M30" s="128"/>
      <c r="N30" s="127"/>
      <c r="O30" s="128"/>
      <c r="P30" s="128"/>
      <c r="Q30" s="128"/>
    </row>
    <row r="31" spans="1:17" s="117" customFormat="1" ht="6.75" customHeight="1">
      <c r="A31" s="132"/>
      <c r="B31" s="132"/>
      <c r="C31" s="126"/>
      <c r="D31" s="152"/>
      <c r="E31" s="151"/>
      <c r="F31" s="127"/>
      <c r="G31" s="127"/>
      <c r="H31" s="127"/>
      <c r="I31" s="127"/>
      <c r="J31" s="127"/>
      <c r="K31" s="127"/>
      <c r="L31" s="127"/>
      <c r="M31" s="127"/>
      <c r="N31" s="127"/>
      <c r="O31" s="128"/>
      <c r="P31" s="128"/>
      <c r="Q31" s="128"/>
    </row>
    <row r="32" spans="2:17" s="117" customFormat="1" ht="8.25" customHeight="1">
      <c r="B32" s="197"/>
      <c r="C32" s="241"/>
      <c r="D32" s="292"/>
      <c r="E32" s="291"/>
      <c r="F32" s="198"/>
      <c r="G32" s="198"/>
      <c r="H32" s="198"/>
      <c r="I32" s="198"/>
      <c r="J32" s="198"/>
      <c r="K32" s="198"/>
      <c r="L32" s="198"/>
      <c r="M32" s="198"/>
      <c r="N32" s="198"/>
      <c r="O32" s="198"/>
      <c r="P32" s="200"/>
      <c r="Q32" s="198"/>
    </row>
    <row r="33" spans="2:17" s="117" customFormat="1" ht="15.75">
      <c r="B33" s="190" t="s">
        <v>269</v>
      </c>
      <c r="C33" s="241"/>
      <c r="D33" s="292">
        <v>627485</v>
      </c>
      <c r="E33" s="292">
        <v>709843</v>
      </c>
      <c r="F33" s="292">
        <v>1393</v>
      </c>
      <c r="G33" s="292">
        <v>169834</v>
      </c>
      <c r="H33" s="292">
        <v>81066</v>
      </c>
      <c r="I33" s="292">
        <v>102160</v>
      </c>
      <c r="J33" s="292">
        <v>496323</v>
      </c>
      <c r="K33" s="292">
        <v>-51275</v>
      </c>
      <c r="L33" s="198"/>
      <c r="M33" s="292">
        <v>2136829</v>
      </c>
      <c r="N33" s="292"/>
      <c r="O33" s="198">
        <v>125166</v>
      </c>
      <c r="P33" s="198"/>
      <c r="Q33" s="198">
        <v>2261995</v>
      </c>
    </row>
    <row r="34" spans="2:17" s="117" customFormat="1" ht="15.75">
      <c r="B34" s="132"/>
      <c r="C34" s="126"/>
      <c r="D34" s="152"/>
      <c r="E34" s="151"/>
      <c r="F34" s="128"/>
      <c r="G34" s="128"/>
      <c r="H34" s="128"/>
      <c r="I34" s="128"/>
      <c r="J34" s="128"/>
      <c r="K34" s="128"/>
      <c r="L34" s="128"/>
      <c r="M34" s="128"/>
      <c r="N34" s="127"/>
      <c r="O34" s="128"/>
      <c r="P34" s="128"/>
      <c r="Q34" s="128"/>
    </row>
    <row r="35" spans="1:17" s="117" customFormat="1" ht="15.75">
      <c r="A35" s="197"/>
      <c r="B35" s="197" t="s">
        <v>341</v>
      </c>
      <c r="C35" s="241"/>
      <c r="D35" s="292">
        <v>0</v>
      </c>
      <c r="E35" s="291">
        <v>0</v>
      </c>
      <c r="F35" s="200">
        <v>0</v>
      </c>
      <c r="G35" s="200">
        <v>0</v>
      </c>
      <c r="H35" s="200">
        <v>0</v>
      </c>
      <c r="I35" s="200">
        <v>0</v>
      </c>
      <c r="J35" s="200">
        <v>120192</v>
      </c>
      <c r="K35" s="200">
        <v>0</v>
      </c>
      <c r="L35" s="200"/>
      <c r="M35" s="200">
        <f>SUM(D35:K35)</f>
        <v>120192</v>
      </c>
      <c r="N35" s="198"/>
      <c r="O35" s="200">
        <v>-473</v>
      </c>
      <c r="P35" s="200"/>
      <c r="Q35" s="200">
        <f>+M35+O35</f>
        <v>119719</v>
      </c>
    </row>
    <row r="36" spans="1:17" s="117" customFormat="1" ht="15.75">
      <c r="A36" s="197"/>
      <c r="B36" s="197" t="s">
        <v>295</v>
      </c>
      <c r="C36" s="241"/>
      <c r="D36" s="292">
        <v>0</v>
      </c>
      <c r="E36" s="291">
        <v>0</v>
      </c>
      <c r="F36" s="200">
        <v>22</v>
      </c>
      <c r="G36" s="200">
        <v>0</v>
      </c>
      <c r="H36" s="200">
        <v>0</v>
      </c>
      <c r="I36" s="200">
        <v>382</v>
      </c>
      <c r="J36" s="200">
        <v>0</v>
      </c>
      <c r="K36" s="200">
        <v>0</v>
      </c>
      <c r="L36" s="200"/>
      <c r="M36" s="200">
        <f>SUM(D36:K36)</f>
        <v>404</v>
      </c>
      <c r="N36" s="198"/>
      <c r="O36" s="200">
        <v>0</v>
      </c>
      <c r="P36" s="200"/>
      <c r="Q36" s="200">
        <f>+M36+O36</f>
        <v>404</v>
      </c>
    </row>
    <row r="37" spans="1:17" s="117" customFormat="1" ht="15.75">
      <c r="A37" s="197"/>
      <c r="B37" s="197" t="s">
        <v>135</v>
      </c>
      <c r="C37" s="241"/>
      <c r="D37" s="292"/>
      <c r="E37" s="291"/>
      <c r="F37" s="200"/>
      <c r="G37" s="200"/>
      <c r="H37" s="200"/>
      <c r="I37" s="200"/>
      <c r="J37" s="200"/>
      <c r="K37" s="200"/>
      <c r="L37" s="200"/>
      <c r="M37" s="200"/>
      <c r="N37" s="198"/>
      <c r="O37" s="200"/>
      <c r="P37" s="200"/>
      <c r="Q37" s="200"/>
    </row>
    <row r="38" spans="1:17" s="117" customFormat="1" ht="15.75">
      <c r="A38" s="197"/>
      <c r="B38" s="197" t="s">
        <v>322</v>
      </c>
      <c r="C38" s="241"/>
      <c r="D38" s="292">
        <v>0</v>
      </c>
      <c r="E38" s="291">
        <v>0</v>
      </c>
      <c r="F38" s="200">
        <v>0</v>
      </c>
      <c r="G38" s="200">
        <v>0</v>
      </c>
      <c r="H38" s="200">
        <v>0</v>
      </c>
      <c r="I38" s="200">
        <v>-13641</v>
      </c>
      <c r="J38" s="200">
        <v>0</v>
      </c>
      <c r="K38" s="200">
        <v>0</v>
      </c>
      <c r="L38" s="200"/>
      <c r="M38" s="200">
        <f>SUM(D38:K38)</f>
        <v>-13641</v>
      </c>
      <c r="N38" s="198"/>
      <c r="O38" s="200">
        <v>0</v>
      </c>
      <c r="P38" s="200"/>
      <c r="Q38" s="200">
        <f>+O38+M38</f>
        <v>-13641</v>
      </c>
    </row>
    <row r="39" spans="1:17" s="117" customFormat="1" ht="15.75">
      <c r="A39" s="197"/>
      <c r="B39" s="197" t="s">
        <v>296</v>
      </c>
      <c r="C39" s="241"/>
      <c r="D39" s="292">
        <v>0</v>
      </c>
      <c r="E39" s="291">
        <v>0</v>
      </c>
      <c r="F39" s="200">
        <v>0</v>
      </c>
      <c r="G39" s="200">
        <v>0</v>
      </c>
      <c r="H39" s="200">
        <v>-196</v>
      </c>
      <c r="I39" s="200">
        <v>0</v>
      </c>
      <c r="J39" s="200">
        <v>0</v>
      </c>
      <c r="K39" s="200">
        <v>0</v>
      </c>
      <c r="L39" s="200"/>
      <c r="M39" s="200">
        <f>SUM(D39:K39)</f>
        <v>-196</v>
      </c>
      <c r="N39" s="198"/>
      <c r="O39" s="200">
        <v>0</v>
      </c>
      <c r="P39" s="200"/>
      <c r="Q39" s="200">
        <f>+O39+M39</f>
        <v>-196</v>
      </c>
    </row>
    <row r="40" spans="1:17" s="117" customFormat="1" ht="15.75">
      <c r="A40" s="197"/>
      <c r="B40" s="197" t="s">
        <v>297</v>
      </c>
      <c r="C40" s="241"/>
      <c r="D40" s="292">
        <v>0</v>
      </c>
      <c r="E40" s="291">
        <v>0</v>
      </c>
      <c r="F40" s="200">
        <v>0</v>
      </c>
      <c r="G40" s="200">
        <v>0</v>
      </c>
      <c r="H40" s="200">
        <v>0</v>
      </c>
      <c r="I40" s="200">
        <v>0</v>
      </c>
      <c r="J40" s="200">
        <v>5353</v>
      </c>
      <c r="K40" s="200">
        <v>0</v>
      </c>
      <c r="L40" s="200"/>
      <c r="M40" s="200">
        <f>SUM(D40:K40)</f>
        <v>5353</v>
      </c>
      <c r="N40" s="198"/>
      <c r="O40" s="200">
        <v>0</v>
      </c>
      <c r="P40" s="200"/>
      <c r="Q40" s="200">
        <f>+O40+M40</f>
        <v>5353</v>
      </c>
    </row>
    <row r="41" spans="1:17" s="117" customFormat="1" ht="15.75">
      <c r="A41" s="197"/>
      <c r="B41" s="197" t="s">
        <v>298</v>
      </c>
      <c r="C41" s="241"/>
      <c r="D41" s="292"/>
      <c r="E41" s="291"/>
      <c r="F41" s="200"/>
      <c r="G41" s="200"/>
      <c r="H41" s="200"/>
      <c r="I41" s="200"/>
      <c r="J41" s="200"/>
      <c r="K41" s="200"/>
      <c r="L41" s="200"/>
      <c r="M41" s="200"/>
      <c r="N41" s="198"/>
      <c r="O41" s="200"/>
      <c r="P41" s="200"/>
      <c r="Q41" s="200"/>
    </row>
    <row r="42" spans="1:17" s="117" customFormat="1" ht="15.75">
      <c r="A42" s="197"/>
      <c r="B42" s="197" t="s">
        <v>299</v>
      </c>
      <c r="C42" s="241"/>
      <c r="D42" s="292">
        <v>0</v>
      </c>
      <c r="E42" s="291">
        <v>0</v>
      </c>
      <c r="F42" s="200">
        <v>0</v>
      </c>
      <c r="G42" s="200">
        <v>39985</v>
      </c>
      <c r="H42" s="200">
        <v>0</v>
      </c>
      <c r="I42" s="200">
        <v>0</v>
      </c>
      <c r="J42" s="200">
        <v>0</v>
      </c>
      <c r="K42" s="200">
        <v>0</v>
      </c>
      <c r="L42" s="200"/>
      <c r="M42" s="200">
        <f>SUM(D42:K42)</f>
        <v>39985</v>
      </c>
      <c r="N42" s="198"/>
      <c r="O42" s="200">
        <f>-10052-774</f>
        <v>-10826</v>
      </c>
      <c r="P42" s="200"/>
      <c r="Q42" s="200">
        <f>+O42+M42</f>
        <v>29159</v>
      </c>
    </row>
    <row r="43" spans="1:17" s="117" customFormat="1" ht="15.75">
      <c r="A43" s="197"/>
      <c r="B43" s="197" t="s">
        <v>300</v>
      </c>
      <c r="C43" s="241"/>
      <c r="D43" s="292">
        <v>0</v>
      </c>
      <c r="E43" s="291">
        <v>87261</v>
      </c>
      <c r="F43" s="200">
        <v>0</v>
      </c>
      <c r="G43" s="200">
        <v>0</v>
      </c>
      <c r="H43" s="200">
        <v>0</v>
      </c>
      <c r="I43" s="200">
        <v>0</v>
      </c>
      <c r="J43" s="200">
        <v>0</v>
      </c>
      <c r="K43" s="200">
        <v>56452</v>
      </c>
      <c r="L43" s="200"/>
      <c r="M43" s="200">
        <f>SUM(D43:K43)</f>
        <v>143713</v>
      </c>
      <c r="N43" s="198"/>
      <c r="O43" s="200">
        <v>0</v>
      </c>
      <c r="P43" s="200"/>
      <c r="Q43" s="200">
        <f>+O43+M43</f>
        <v>143713</v>
      </c>
    </row>
    <row r="44" spans="1:17" s="117" customFormat="1" ht="15.75">
      <c r="A44" s="197"/>
      <c r="B44" s="197" t="s">
        <v>136</v>
      </c>
      <c r="C44" s="241"/>
      <c r="D44" s="292">
        <v>0</v>
      </c>
      <c r="E44" s="291">
        <v>0</v>
      </c>
      <c r="F44" s="200">
        <v>0</v>
      </c>
      <c r="G44" s="200">
        <v>0</v>
      </c>
      <c r="H44" s="200">
        <v>0</v>
      </c>
      <c r="I44" s="200">
        <v>0</v>
      </c>
      <c r="J44" s="200">
        <v>0</v>
      </c>
      <c r="K44" s="200">
        <v>-59818</v>
      </c>
      <c r="L44" s="200"/>
      <c r="M44" s="200">
        <f>SUM(D44:K44)</f>
        <v>-59818</v>
      </c>
      <c r="N44" s="198"/>
      <c r="O44" s="200">
        <v>0</v>
      </c>
      <c r="P44" s="200"/>
      <c r="Q44" s="200">
        <f>+O44+M44</f>
        <v>-59818</v>
      </c>
    </row>
    <row r="45" spans="1:17" s="117" customFormat="1" ht="15.75">
      <c r="A45" s="197"/>
      <c r="B45" s="197" t="s">
        <v>244</v>
      </c>
      <c r="C45" s="241"/>
      <c r="D45" s="292">
        <v>0</v>
      </c>
      <c r="E45" s="291">
        <v>0</v>
      </c>
      <c r="F45" s="200">
        <v>0</v>
      </c>
      <c r="G45" s="200">
        <v>0</v>
      </c>
      <c r="H45" s="200">
        <v>0</v>
      </c>
      <c r="I45" s="200">
        <v>13000</v>
      </c>
      <c r="J45" s="200">
        <v>0</v>
      </c>
      <c r="K45" s="200">
        <v>0</v>
      </c>
      <c r="L45" s="200"/>
      <c r="M45" s="200">
        <f>SUM(D45:K45)</f>
        <v>13000</v>
      </c>
      <c r="N45" s="198"/>
      <c r="O45" s="200">
        <v>0</v>
      </c>
      <c r="P45" s="200"/>
      <c r="Q45" s="200">
        <f>+O45+M45</f>
        <v>13000</v>
      </c>
    </row>
    <row r="46" spans="1:17" s="117" customFormat="1" ht="15.75">
      <c r="A46" s="197"/>
      <c r="B46" s="197" t="s">
        <v>301</v>
      </c>
      <c r="C46" s="241"/>
      <c r="D46" s="292">
        <v>0</v>
      </c>
      <c r="E46" s="291">
        <v>0</v>
      </c>
      <c r="F46" s="200">
        <v>0</v>
      </c>
      <c r="G46" s="200">
        <v>0</v>
      </c>
      <c r="H46" s="200">
        <v>0</v>
      </c>
      <c r="I46" s="200">
        <v>0</v>
      </c>
      <c r="J46" s="200">
        <v>0</v>
      </c>
      <c r="K46" s="200">
        <v>0</v>
      </c>
      <c r="L46" s="200"/>
      <c r="M46" s="200">
        <f>SUM(D46:K46)</f>
        <v>0</v>
      </c>
      <c r="N46" s="198"/>
      <c r="O46" s="200">
        <v>39124</v>
      </c>
      <c r="P46" s="200"/>
      <c r="Q46" s="200">
        <f>+O46+M46</f>
        <v>39124</v>
      </c>
    </row>
    <row r="47" spans="1:17" s="117" customFormat="1" ht="9.75" customHeight="1">
      <c r="A47" s="197"/>
      <c r="B47" s="197"/>
      <c r="C47" s="241"/>
      <c r="D47" s="292"/>
      <c r="E47" s="291"/>
      <c r="F47" s="200"/>
      <c r="G47" s="200"/>
      <c r="H47" s="200"/>
      <c r="I47" s="200"/>
      <c r="J47" s="200"/>
      <c r="K47" s="200"/>
      <c r="L47" s="200"/>
      <c r="M47" s="200"/>
      <c r="N47" s="198"/>
      <c r="O47" s="200"/>
      <c r="P47" s="200"/>
      <c r="Q47" s="200"/>
    </row>
    <row r="48" spans="1:17" s="117" customFormat="1" ht="16.5" thickBot="1">
      <c r="A48" s="197"/>
      <c r="B48" s="247" t="s">
        <v>304</v>
      </c>
      <c r="C48" s="241"/>
      <c r="D48" s="293">
        <f aca="true" t="shared" si="1" ref="D48:K48">SUM(D33:D47)</f>
        <v>627485</v>
      </c>
      <c r="E48" s="293">
        <f t="shared" si="1"/>
        <v>797104</v>
      </c>
      <c r="F48" s="293">
        <f t="shared" si="1"/>
        <v>1415</v>
      </c>
      <c r="G48" s="293">
        <f t="shared" si="1"/>
        <v>209819</v>
      </c>
      <c r="H48" s="293">
        <f t="shared" si="1"/>
        <v>80870</v>
      </c>
      <c r="I48" s="293">
        <f t="shared" si="1"/>
        <v>101901</v>
      </c>
      <c r="J48" s="293">
        <f t="shared" si="1"/>
        <v>621868</v>
      </c>
      <c r="K48" s="293">
        <f t="shared" si="1"/>
        <v>-54641</v>
      </c>
      <c r="L48" s="200"/>
      <c r="M48" s="294">
        <f>SUM(M33:M47)</f>
        <v>2385821</v>
      </c>
      <c r="N48" s="198"/>
      <c r="O48" s="294">
        <f>SUM(O33:O47)</f>
        <v>152991</v>
      </c>
      <c r="P48" s="200"/>
      <c r="Q48" s="294">
        <f>SUM(Q33:Q47)</f>
        <v>2538812</v>
      </c>
    </row>
    <row r="49" spans="2:17" s="117" customFormat="1" ht="16.5" thickTop="1">
      <c r="B49" s="99"/>
      <c r="C49" s="126"/>
      <c r="D49" s="152"/>
      <c r="E49" s="151"/>
      <c r="F49" s="127"/>
      <c r="G49" s="127"/>
      <c r="H49" s="128"/>
      <c r="I49" s="127"/>
      <c r="J49" s="127"/>
      <c r="K49" s="128"/>
      <c r="L49" s="128"/>
      <c r="M49" s="127"/>
      <c r="N49" s="127"/>
      <c r="O49" s="127"/>
      <c r="P49" s="128"/>
      <c r="Q49" s="127"/>
    </row>
    <row r="50" spans="3:17" s="117" customFormat="1" ht="15.75">
      <c r="C50" s="126"/>
      <c r="D50" s="152"/>
      <c r="E50" s="151"/>
      <c r="F50" s="128"/>
      <c r="G50" s="128"/>
      <c r="H50" s="128"/>
      <c r="I50" s="128"/>
      <c r="J50" s="128"/>
      <c r="K50" s="128"/>
      <c r="L50" s="128"/>
      <c r="M50" s="128"/>
      <c r="N50" s="128"/>
      <c r="O50" s="128"/>
      <c r="P50" s="128"/>
      <c r="Q50" s="128"/>
    </row>
    <row r="51" spans="2:17" s="97" customFormat="1" ht="30.75" customHeight="1">
      <c r="B51" s="153"/>
      <c r="C51" s="153"/>
      <c r="D51" s="153"/>
      <c r="E51" s="153"/>
      <c r="F51" s="153"/>
      <c r="G51" s="153"/>
      <c r="H51" s="153"/>
      <c r="I51" s="153"/>
      <c r="J51" s="153"/>
      <c r="K51" s="153"/>
      <c r="L51" s="153"/>
      <c r="M51" s="153"/>
      <c r="N51" s="153"/>
      <c r="O51" s="153"/>
      <c r="P51" s="153"/>
      <c r="Q51" s="153"/>
    </row>
    <row r="52" spans="2:17" s="97" customFormat="1" ht="15.75">
      <c r="B52" s="150"/>
      <c r="C52" s="150"/>
      <c r="D52" s="154"/>
      <c r="E52" s="154"/>
      <c r="F52" s="103"/>
      <c r="G52" s="103"/>
      <c r="H52" s="103"/>
      <c r="I52" s="103"/>
      <c r="J52" s="103"/>
      <c r="K52" s="103"/>
      <c r="L52" s="103"/>
      <c r="M52" s="103"/>
      <c r="N52" s="103"/>
      <c r="O52" s="101"/>
      <c r="P52" s="101"/>
      <c r="Q52" s="101"/>
    </row>
    <row r="53" spans="2:17" ht="15">
      <c r="B53" s="155"/>
      <c r="C53" s="155"/>
      <c r="D53" s="156"/>
      <c r="E53" s="156"/>
      <c r="F53" s="157"/>
      <c r="G53" s="157"/>
      <c r="H53" s="157"/>
      <c r="I53" s="157"/>
      <c r="J53" s="157"/>
      <c r="K53" s="157"/>
      <c r="L53" s="157"/>
      <c r="M53" s="157"/>
      <c r="N53" s="157"/>
      <c r="O53" s="158"/>
      <c r="P53" s="158"/>
      <c r="Q53" s="158"/>
    </row>
    <row r="54" spans="2:17" ht="15">
      <c r="B54" s="155"/>
      <c r="C54" s="159"/>
      <c r="D54" s="156"/>
      <c r="E54" s="156"/>
      <c r="F54" s="157"/>
      <c r="G54" s="157"/>
      <c r="H54" s="157"/>
      <c r="I54" s="157"/>
      <c r="J54" s="157"/>
      <c r="K54" s="157"/>
      <c r="L54" s="157"/>
      <c r="M54" s="157"/>
      <c r="N54" s="157"/>
      <c r="O54" s="157"/>
      <c r="P54" s="157"/>
      <c r="Q54" s="157"/>
    </row>
    <row r="55" spans="2:17" ht="15">
      <c r="B55" s="155"/>
      <c r="C55" s="155"/>
      <c r="D55" s="156"/>
      <c r="E55" s="156"/>
      <c r="F55" s="157"/>
      <c r="G55" s="157"/>
      <c r="H55" s="157"/>
      <c r="I55" s="157"/>
      <c r="J55" s="157"/>
      <c r="K55" s="157"/>
      <c r="L55" s="157"/>
      <c r="M55" s="157"/>
      <c r="N55" s="157"/>
      <c r="O55" s="157"/>
      <c r="P55" s="157"/>
      <c r="Q55" s="157"/>
    </row>
    <row r="56" spans="2:14" ht="15">
      <c r="B56" s="155"/>
      <c r="C56" s="155"/>
      <c r="D56" s="156"/>
      <c r="E56" s="156"/>
      <c r="F56" s="157"/>
      <c r="G56" s="157"/>
      <c r="H56" s="157"/>
      <c r="I56" s="157"/>
      <c r="J56" s="157"/>
      <c r="K56" s="157"/>
      <c r="L56" s="157"/>
      <c r="M56" s="157"/>
      <c r="N56" s="157"/>
    </row>
    <row r="57" spans="2:14" ht="15">
      <c r="B57" s="155"/>
      <c r="C57" s="155"/>
      <c r="D57" s="156"/>
      <c r="E57" s="156"/>
      <c r="F57" s="157"/>
      <c r="G57" s="157"/>
      <c r="H57" s="157"/>
      <c r="I57" s="157"/>
      <c r="J57" s="157"/>
      <c r="K57" s="157"/>
      <c r="L57" s="157"/>
      <c r="M57" s="157"/>
      <c r="N57" s="157"/>
    </row>
    <row r="58" spans="2:14" ht="15">
      <c r="B58" s="155"/>
      <c r="C58" s="155"/>
      <c r="D58" s="156"/>
      <c r="E58" s="156"/>
      <c r="F58" s="157"/>
      <c r="G58" s="157"/>
      <c r="H58" s="157"/>
      <c r="I58" s="157"/>
      <c r="J58" s="157"/>
      <c r="K58" s="157"/>
      <c r="L58" s="157"/>
      <c r="M58" s="157"/>
      <c r="N58" s="157"/>
    </row>
    <row r="59" spans="2:14" ht="15">
      <c r="B59" s="155"/>
      <c r="C59" s="155"/>
      <c r="D59" s="156"/>
      <c r="E59" s="156"/>
      <c r="F59" s="157"/>
      <c r="G59" s="157"/>
      <c r="H59" s="157"/>
      <c r="I59" s="157"/>
      <c r="J59" s="157"/>
      <c r="K59" s="157"/>
      <c r="L59" s="157"/>
      <c r="M59" s="157"/>
      <c r="N59" s="157"/>
    </row>
    <row r="60" spans="2:14" ht="15">
      <c r="B60" s="155"/>
      <c r="C60" s="155"/>
      <c r="D60" s="156"/>
      <c r="E60" s="156"/>
      <c r="F60" s="157"/>
      <c r="G60" s="157"/>
      <c r="H60" s="157"/>
      <c r="I60" s="157"/>
      <c r="J60" s="157"/>
      <c r="K60" s="157"/>
      <c r="L60" s="157"/>
      <c r="M60" s="157"/>
      <c r="N60" s="157"/>
    </row>
    <row r="61" spans="2:14" ht="15">
      <c r="B61" s="155"/>
      <c r="C61" s="155"/>
      <c r="D61" s="156"/>
      <c r="E61" s="156"/>
      <c r="F61" s="157"/>
      <c r="G61" s="157"/>
      <c r="H61" s="157"/>
      <c r="I61" s="157"/>
      <c r="J61" s="157"/>
      <c r="K61" s="157"/>
      <c r="L61" s="157"/>
      <c r="M61" s="157"/>
      <c r="N61" s="157"/>
    </row>
    <row r="62" spans="2:14" ht="15">
      <c r="B62" s="155"/>
      <c r="C62" s="155"/>
      <c r="D62" s="156"/>
      <c r="E62" s="156"/>
      <c r="F62" s="157"/>
      <c r="G62" s="157"/>
      <c r="H62" s="157"/>
      <c r="I62" s="157"/>
      <c r="J62" s="157"/>
      <c r="K62" s="157"/>
      <c r="L62" s="157"/>
      <c r="M62" s="157"/>
      <c r="N62" s="157"/>
    </row>
    <row r="63" spans="2:14" ht="15">
      <c r="B63" s="155"/>
      <c r="C63" s="155"/>
      <c r="D63" s="156"/>
      <c r="E63" s="156"/>
      <c r="F63" s="157"/>
      <c r="G63" s="157"/>
      <c r="H63" s="157"/>
      <c r="I63" s="157"/>
      <c r="J63" s="157"/>
      <c r="K63" s="157"/>
      <c r="L63" s="157"/>
      <c r="M63" s="157"/>
      <c r="N63" s="157"/>
    </row>
    <row r="64" spans="2:14" ht="15">
      <c r="B64" s="155"/>
      <c r="C64" s="155"/>
      <c r="D64" s="156"/>
      <c r="E64" s="156"/>
      <c r="F64" s="157"/>
      <c r="G64" s="157"/>
      <c r="H64" s="157"/>
      <c r="I64" s="157"/>
      <c r="J64" s="157"/>
      <c r="K64" s="157"/>
      <c r="L64" s="157"/>
      <c r="M64" s="157"/>
      <c r="N64" s="157"/>
    </row>
    <row r="65" spans="2:14" ht="15">
      <c r="B65" s="155"/>
      <c r="C65" s="155"/>
      <c r="D65" s="156"/>
      <c r="E65" s="156"/>
      <c r="F65" s="157"/>
      <c r="G65" s="157"/>
      <c r="H65" s="157"/>
      <c r="I65" s="157"/>
      <c r="J65" s="157"/>
      <c r="K65" s="157"/>
      <c r="L65" s="157"/>
      <c r="M65" s="157"/>
      <c r="N65" s="157"/>
    </row>
    <row r="66" spans="2:14" ht="15">
      <c r="B66" s="155"/>
      <c r="C66" s="155"/>
      <c r="D66" s="156"/>
      <c r="E66" s="156"/>
      <c r="F66" s="157"/>
      <c r="G66" s="157"/>
      <c r="H66" s="157"/>
      <c r="I66" s="157"/>
      <c r="J66" s="157"/>
      <c r="K66" s="157"/>
      <c r="L66" s="157"/>
      <c r="M66" s="157"/>
      <c r="N66" s="157"/>
    </row>
    <row r="67" spans="2:14" ht="15">
      <c r="B67" s="155"/>
      <c r="C67" s="155"/>
      <c r="D67" s="156"/>
      <c r="E67" s="156"/>
      <c r="F67" s="157"/>
      <c r="G67" s="157"/>
      <c r="H67" s="157"/>
      <c r="I67" s="157"/>
      <c r="J67" s="157"/>
      <c r="K67" s="157"/>
      <c r="L67" s="157"/>
      <c r="M67" s="157"/>
      <c r="N67" s="157"/>
    </row>
    <row r="68" spans="2:5" ht="15">
      <c r="B68" s="160"/>
      <c r="C68" s="160"/>
      <c r="D68" s="161"/>
      <c r="E68" s="161"/>
    </row>
    <row r="69" spans="2:5" ht="15">
      <c r="B69" s="160"/>
      <c r="C69" s="160"/>
      <c r="D69" s="161"/>
      <c r="E69" s="161"/>
    </row>
    <row r="70" spans="2:5" ht="15">
      <c r="B70" s="155"/>
      <c r="C70" s="155"/>
      <c r="D70" s="161"/>
      <c r="E70" s="161"/>
    </row>
    <row r="71" spans="2:5" ht="15">
      <c r="B71" s="155"/>
      <c r="C71" s="155"/>
      <c r="D71" s="161"/>
      <c r="E71" s="161"/>
    </row>
    <row r="72" spans="2:5" ht="15">
      <c r="B72" s="155"/>
      <c r="C72" s="155"/>
      <c r="D72" s="161"/>
      <c r="E72" s="161"/>
    </row>
    <row r="73" spans="2:5" ht="15">
      <c r="B73" s="155"/>
      <c r="C73" s="155"/>
      <c r="D73" s="161"/>
      <c r="E73" s="161"/>
    </row>
    <row r="74" spans="2:5" ht="15">
      <c r="B74" s="155"/>
      <c r="C74" s="155"/>
      <c r="D74" s="161"/>
      <c r="E74" s="161"/>
    </row>
    <row r="75" spans="2:5" ht="15">
      <c r="B75" s="155"/>
      <c r="C75" s="155"/>
      <c r="D75" s="161"/>
      <c r="E75" s="161"/>
    </row>
    <row r="76" spans="2:5" ht="15">
      <c r="B76" s="155"/>
      <c r="C76" s="155"/>
      <c r="D76" s="162"/>
      <c r="E76" s="162"/>
    </row>
    <row r="77" spans="2:5" ht="15">
      <c r="B77" s="160"/>
      <c r="C77" s="160"/>
      <c r="D77" s="161"/>
      <c r="E77" s="161"/>
    </row>
    <row r="78" spans="2:5" ht="15">
      <c r="B78" s="160"/>
      <c r="C78" s="160"/>
      <c r="D78" s="161"/>
      <c r="E78" s="161"/>
    </row>
    <row r="79" spans="2:5" ht="15">
      <c r="B79" s="160"/>
      <c r="C79" s="160"/>
      <c r="D79" s="161"/>
      <c r="E79" s="161"/>
    </row>
    <row r="80" spans="2:5" ht="15">
      <c r="B80" s="160"/>
      <c r="C80" s="160"/>
      <c r="D80" s="161"/>
      <c r="E80" s="161"/>
    </row>
    <row r="81" spans="2:5" ht="15">
      <c r="B81" s="160"/>
      <c r="C81" s="160"/>
      <c r="D81" s="161"/>
      <c r="E81" s="161"/>
    </row>
    <row r="82" spans="2:5" ht="15">
      <c r="B82" s="155"/>
      <c r="C82" s="155"/>
      <c r="D82" s="162"/>
      <c r="E82" s="162"/>
    </row>
    <row r="83" spans="2:5" ht="15">
      <c r="B83" s="155"/>
      <c r="C83" s="155"/>
      <c r="D83" s="162"/>
      <c r="E83" s="162"/>
    </row>
    <row r="84" spans="2:5" ht="15">
      <c r="B84" s="160"/>
      <c r="C84" s="160"/>
      <c r="D84" s="163"/>
      <c r="E84" s="163"/>
    </row>
    <row r="85" spans="2:5" ht="15">
      <c r="B85" s="155"/>
      <c r="C85" s="155"/>
      <c r="D85" s="155"/>
      <c r="E85" s="155"/>
    </row>
    <row r="86" spans="2:5" ht="15">
      <c r="B86" s="155"/>
      <c r="C86" s="155"/>
      <c r="D86" s="155"/>
      <c r="E86" s="155"/>
    </row>
    <row r="87" spans="2:5" ht="15">
      <c r="B87" s="155"/>
      <c r="C87" s="155"/>
      <c r="D87" s="155"/>
      <c r="E87" s="155"/>
    </row>
    <row r="88" spans="2:5" ht="15">
      <c r="B88" s="155"/>
      <c r="C88" s="155"/>
      <c r="D88" s="155"/>
      <c r="E88" s="155"/>
    </row>
    <row r="89" spans="2:5" ht="15">
      <c r="B89" s="155"/>
      <c r="C89" s="155"/>
      <c r="D89" s="155"/>
      <c r="E89" s="155"/>
    </row>
    <row r="90" spans="2:5" ht="15">
      <c r="B90" s="155"/>
      <c r="C90" s="155"/>
      <c r="D90" s="155"/>
      <c r="E90" s="155"/>
    </row>
    <row r="91" spans="2:5" ht="15">
      <c r="B91" s="155"/>
      <c r="C91" s="155"/>
      <c r="D91" s="155"/>
      <c r="E91" s="155"/>
    </row>
    <row r="92" spans="2:5" ht="15">
      <c r="B92" s="155"/>
      <c r="C92" s="155"/>
      <c r="D92" s="155"/>
      <c r="E92" s="155"/>
    </row>
    <row r="93" spans="2:5" ht="15">
      <c r="B93" s="155"/>
      <c r="C93" s="155"/>
      <c r="D93" s="155"/>
      <c r="E93" s="155"/>
    </row>
    <row r="94" spans="2:5" ht="15">
      <c r="B94" s="155"/>
      <c r="C94" s="155"/>
      <c r="D94" s="155"/>
      <c r="E94" s="155"/>
    </row>
    <row r="95" spans="2:5" ht="15">
      <c r="B95" s="155"/>
      <c r="C95" s="155"/>
      <c r="D95" s="155"/>
      <c r="E95" s="155"/>
    </row>
    <row r="96" spans="2:5" ht="15">
      <c r="B96" s="155"/>
      <c r="C96" s="155"/>
      <c r="D96" s="155"/>
      <c r="E96" s="155"/>
    </row>
    <row r="97" spans="2:5" ht="15">
      <c r="B97" s="155"/>
      <c r="C97" s="155"/>
      <c r="D97" s="155"/>
      <c r="E97" s="155"/>
    </row>
    <row r="98" spans="2:5" ht="15">
      <c r="B98" s="155"/>
      <c r="C98" s="155"/>
      <c r="D98" s="155"/>
      <c r="E98" s="155"/>
    </row>
    <row r="99" spans="2:5" ht="15">
      <c r="B99" s="155"/>
      <c r="C99" s="155"/>
      <c r="D99" s="155"/>
      <c r="E99" s="155"/>
    </row>
    <row r="100" spans="2:5" ht="15">
      <c r="B100" s="155"/>
      <c r="C100" s="155"/>
      <c r="D100" s="155"/>
      <c r="E100" s="155"/>
    </row>
    <row r="101" spans="2:5" ht="15">
      <c r="B101" s="155"/>
      <c r="C101" s="155"/>
      <c r="D101" s="155"/>
      <c r="E101" s="155"/>
    </row>
    <row r="102" spans="2:5" ht="15">
      <c r="B102" s="155"/>
      <c r="C102" s="155"/>
      <c r="D102" s="155"/>
      <c r="E102" s="155"/>
    </row>
    <row r="103" spans="2:5" ht="15">
      <c r="B103" s="155"/>
      <c r="C103" s="155"/>
      <c r="D103" s="155"/>
      <c r="E103" s="155"/>
    </row>
    <row r="104" spans="2:5" ht="15">
      <c r="B104" s="155"/>
      <c r="C104" s="155"/>
      <c r="D104" s="155"/>
      <c r="E104" s="155"/>
    </row>
    <row r="105" spans="2:5" ht="15">
      <c r="B105" s="155"/>
      <c r="C105" s="155"/>
      <c r="D105" s="155"/>
      <c r="E105" s="155"/>
    </row>
    <row r="106" spans="2:5" ht="15">
      <c r="B106" s="155"/>
      <c r="C106" s="155"/>
      <c r="D106" s="155"/>
      <c r="E106" s="155"/>
    </row>
    <row r="107" spans="2:5" ht="15">
      <c r="B107" s="155"/>
      <c r="C107" s="155"/>
      <c r="D107" s="155"/>
      <c r="E107" s="155"/>
    </row>
    <row r="108" spans="2:5" ht="15">
      <c r="B108" s="155"/>
      <c r="C108" s="155"/>
      <c r="D108" s="155"/>
      <c r="E108" s="155"/>
    </row>
    <row r="109" spans="2:5" ht="15">
      <c r="B109" s="155"/>
      <c r="C109" s="155"/>
      <c r="D109" s="155"/>
      <c r="E109" s="155"/>
    </row>
    <row r="110" spans="2:5" ht="15">
      <c r="B110" s="155"/>
      <c r="C110" s="155"/>
      <c r="D110" s="155"/>
      <c r="E110" s="155"/>
    </row>
    <row r="111" spans="2:5" ht="15">
      <c r="B111" s="155"/>
      <c r="C111" s="155"/>
      <c r="D111" s="155"/>
      <c r="E111" s="155"/>
    </row>
    <row r="112" spans="2:5" ht="15">
      <c r="B112" s="155"/>
      <c r="C112" s="155"/>
      <c r="D112" s="155"/>
      <c r="E112" s="155"/>
    </row>
    <row r="113" spans="2:5" ht="15">
      <c r="B113" s="155"/>
      <c r="C113" s="155"/>
      <c r="D113" s="155"/>
      <c r="E113" s="155"/>
    </row>
    <row r="114" spans="2:5" ht="15">
      <c r="B114" s="155"/>
      <c r="C114" s="155"/>
      <c r="D114" s="155"/>
      <c r="E114" s="155"/>
    </row>
    <row r="115" spans="2:5" ht="15">
      <c r="B115" s="155"/>
      <c r="C115" s="155"/>
      <c r="D115" s="155"/>
      <c r="E115" s="155"/>
    </row>
    <row r="116" spans="2:5" ht="15">
      <c r="B116" s="155"/>
      <c r="C116" s="155"/>
      <c r="D116" s="155"/>
      <c r="E116" s="155"/>
    </row>
    <row r="117" spans="2:5" ht="15">
      <c r="B117" s="155"/>
      <c r="C117" s="155"/>
      <c r="D117" s="155"/>
      <c r="E117" s="155"/>
    </row>
    <row r="118" spans="2:5" ht="15">
      <c r="B118" s="155"/>
      <c r="C118" s="155"/>
      <c r="D118" s="155"/>
      <c r="E118" s="155"/>
    </row>
    <row r="119" spans="2:5" ht="15">
      <c r="B119" s="155"/>
      <c r="C119" s="155"/>
      <c r="D119" s="155"/>
      <c r="E119" s="155"/>
    </row>
    <row r="120" spans="2:5" ht="15">
      <c r="B120" s="155"/>
      <c r="C120" s="155"/>
      <c r="D120" s="155"/>
      <c r="E120" s="155"/>
    </row>
    <row r="121" spans="2:5" ht="15">
      <c r="B121" s="155"/>
      <c r="C121" s="155"/>
      <c r="D121" s="155"/>
      <c r="E121" s="155"/>
    </row>
    <row r="122" spans="2:5" ht="15">
      <c r="B122" s="155"/>
      <c r="C122" s="155"/>
      <c r="D122" s="155"/>
      <c r="E122" s="155"/>
    </row>
    <row r="123" spans="2:5" ht="15">
      <c r="B123" s="155"/>
      <c r="C123" s="155"/>
      <c r="D123" s="155"/>
      <c r="E123" s="155"/>
    </row>
    <row r="124" spans="2:5" ht="15">
      <c r="B124" s="155"/>
      <c r="C124" s="155"/>
      <c r="D124" s="155"/>
      <c r="E124" s="155"/>
    </row>
    <row r="125" spans="2:5" ht="15">
      <c r="B125" s="155"/>
      <c r="C125" s="155"/>
      <c r="D125" s="155"/>
      <c r="E125" s="155"/>
    </row>
    <row r="126" spans="2:5" ht="15">
      <c r="B126" s="155"/>
      <c r="C126" s="155"/>
      <c r="D126" s="155"/>
      <c r="E126" s="155"/>
    </row>
    <row r="127" spans="2:5" ht="15">
      <c r="B127" s="155"/>
      <c r="C127" s="155"/>
      <c r="D127" s="155"/>
      <c r="E127" s="155"/>
    </row>
    <row r="128" spans="2:5" ht="15">
      <c r="B128" s="155"/>
      <c r="C128" s="155"/>
      <c r="D128" s="155"/>
      <c r="E128" s="155"/>
    </row>
    <row r="129" spans="2:5" ht="15">
      <c r="B129" s="155"/>
      <c r="C129" s="155"/>
      <c r="D129" s="155"/>
      <c r="E129" s="155"/>
    </row>
    <row r="130" spans="2:5" ht="15">
      <c r="B130" s="155"/>
      <c r="C130" s="155"/>
      <c r="D130" s="155"/>
      <c r="E130" s="155"/>
    </row>
    <row r="131" spans="2:5" ht="15">
      <c r="B131" s="155"/>
      <c r="C131" s="155"/>
      <c r="D131" s="155"/>
      <c r="E131" s="155"/>
    </row>
    <row r="132" spans="2:5" ht="15">
      <c r="B132" s="155"/>
      <c r="C132" s="155"/>
      <c r="D132" s="155"/>
      <c r="E132" s="155"/>
    </row>
    <row r="133" spans="2:5" ht="15">
      <c r="B133" s="155"/>
      <c r="C133" s="155"/>
      <c r="D133" s="155"/>
      <c r="E133" s="155"/>
    </row>
    <row r="134" spans="2:5" ht="15">
      <c r="B134" s="155"/>
      <c r="C134" s="155"/>
      <c r="D134" s="155"/>
      <c r="E134" s="155"/>
    </row>
    <row r="135" spans="2:5" ht="15">
      <c r="B135" s="155"/>
      <c r="C135" s="155"/>
      <c r="D135" s="155"/>
      <c r="E135" s="155"/>
    </row>
    <row r="136" spans="2:5" ht="15">
      <c r="B136" s="155"/>
      <c r="C136" s="155"/>
      <c r="D136" s="155"/>
      <c r="E136" s="155"/>
    </row>
    <row r="137" spans="2:5" ht="15">
      <c r="B137" s="155"/>
      <c r="C137" s="155"/>
      <c r="D137" s="155"/>
      <c r="E137" s="155"/>
    </row>
    <row r="138" spans="2:5" ht="15">
      <c r="B138" s="155"/>
      <c r="C138" s="155"/>
      <c r="D138" s="155"/>
      <c r="E138" s="155"/>
    </row>
    <row r="139" spans="2:5" ht="15">
      <c r="B139" s="155"/>
      <c r="C139" s="155"/>
      <c r="D139" s="155"/>
      <c r="E139" s="155"/>
    </row>
    <row r="140" spans="2:5" ht="15">
      <c r="B140" s="155"/>
      <c r="C140" s="155"/>
      <c r="D140" s="155"/>
      <c r="E140" s="155"/>
    </row>
    <row r="141" spans="2:5" ht="15">
      <c r="B141" s="155"/>
      <c r="C141" s="155"/>
      <c r="D141" s="155"/>
      <c r="E141" s="155"/>
    </row>
    <row r="142" spans="2:5" ht="15">
      <c r="B142" s="155"/>
      <c r="C142" s="155"/>
      <c r="D142" s="155"/>
      <c r="E142" s="155"/>
    </row>
    <row r="143" spans="2:5" ht="15">
      <c r="B143" s="155"/>
      <c r="C143" s="155"/>
      <c r="D143" s="155"/>
      <c r="E143" s="155"/>
    </row>
    <row r="144" spans="2:5" ht="15">
      <c r="B144" s="155"/>
      <c r="C144" s="155"/>
      <c r="D144" s="155"/>
      <c r="E144" s="155"/>
    </row>
    <row r="145" spans="2:5" ht="15">
      <c r="B145" s="155"/>
      <c r="C145" s="155"/>
      <c r="D145" s="155"/>
      <c r="E145" s="155"/>
    </row>
    <row r="146" spans="2:5" ht="15">
      <c r="B146" s="155"/>
      <c r="C146" s="155"/>
      <c r="D146" s="155"/>
      <c r="E146" s="155"/>
    </row>
    <row r="147" spans="2:5" ht="15">
      <c r="B147" s="155"/>
      <c r="C147" s="155"/>
      <c r="D147" s="155"/>
      <c r="E147" s="155"/>
    </row>
    <row r="148" spans="2:5" ht="15">
      <c r="B148" s="155"/>
      <c r="C148" s="155"/>
      <c r="D148" s="155"/>
      <c r="E148" s="155"/>
    </row>
    <row r="149" spans="2:5" ht="15">
      <c r="B149" s="155"/>
      <c r="C149" s="155"/>
      <c r="D149" s="155"/>
      <c r="E149" s="155"/>
    </row>
    <row r="150" spans="2:5" ht="15">
      <c r="B150" s="155"/>
      <c r="C150" s="155"/>
      <c r="D150" s="155"/>
      <c r="E150" s="155"/>
    </row>
    <row r="151" spans="2:5" ht="15">
      <c r="B151" s="155"/>
      <c r="C151" s="155"/>
      <c r="D151" s="155"/>
      <c r="E151" s="155"/>
    </row>
    <row r="152" spans="2:5" ht="15">
      <c r="B152" s="155"/>
      <c r="C152" s="155"/>
      <c r="D152" s="155"/>
      <c r="E152" s="155"/>
    </row>
    <row r="153" spans="2:5" ht="15">
      <c r="B153" s="155"/>
      <c r="C153" s="155"/>
      <c r="D153" s="155"/>
      <c r="E153" s="155"/>
    </row>
    <row r="154" spans="2:5" ht="15">
      <c r="B154" s="155"/>
      <c r="C154" s="155"/>
      <c r="D154" s="155"/>
      <c r="E154" s="155"/>
    </row>
    <row r="155" spans="2:5" ht="15">
      <c r="B155" s="155"/>
      <c r="C155" s="155"/>
      <c r="D155" s="155"/>
      <c r="E155" s="155"/>
    </row>
    <row r="156" spans="2:5" ht="15">
      <c r="B156" s="155"/>
      <c r="C156" s="155"/>
      <c r="D156" s="155"/>
      <c r="E156" s="155"/>
    </row>
    <row r="157" spans="2:5" ht="15">
      <c r="B157" s="155"/>
      <c r="C157" s="155"/>
      <c r="D157" s="155"/>
      <c r="E157" s="155"/>
    </row>
    <row r="158" spans="2:5" ht="15">
      <c r="B158" s="155"/>
      <c r="C158" s="155"/>
      <c r="D158" s="155"/>
      <c r="E158" s="155"/>
    </row>
    <row r="159" spans="2:5" ht="15">
      <c r="B159" s="155"/>
      <c r="C159" s="155"/>
      <c r="D159" s="155"/>
      <c r="E159" s="155"/>
    </row>
    <row r="160" spans="2:5" ht="15">
      <c r="B160" s="155"/>
      <c r="C160" s="155"/>
      <c r="D160" s="155"/>
      <c r="E160" s="155"/>
    </row>
    <row r="161" spans="2:5" ht="15">
      <c r="B161" s="155"/>
      <c r="C161" s="155"/>
      <c r="D161" s="155"/>
      <c r="E161" s="155"/>
    </row>
    <row r="162" spans="2:5" ht="15">
      <c r="B162" s="155"/>
      <c r="C162" s="155"/>
      <c r="D162" s="155"/>
      <c r="E162" s="155"/>
    </row>
    <row r="163" spans="2:5" ht="15">
      <c r="B163" s="155"/>
      <c r="C163" s="155"/>
      <c r="D163" s="155"/>
      <c r="E163" s="155"/>
    </row>
    <row r="164" spans="2:5" ht="15">
      <c r="B164" s="155"/>
      <c r="C164" s="155"/>
      <c r="D164" s="155"/>
      <c r="E164" s="155"/>
    </row>
    <row r="165" spans="2:5" ht="15">
      <c r="B165" s="155"/>
      <c r="C165" s="155"/>
      <c r="D165" s="155"/>
      <c r="E165" s="155"/>
    </row>
    <row r="166" spans="2:5" ht="15">
      <c r="B166" s="155"/>
      <c r="C166" s="155"/>
      <c r="D166" s="155"/>
      <c r="E166" s="155"/>
    </row>
    <row r="167" spans="2:5" ht="15">
      <c r="B167" s="155"/>
      <c r="C167" s="155"/>
      <c r="D167" s="155"/>
      <c r="E167" s="155"/>
    </row>
    <row r="168" spans="2:5" ht="15">
      <c r="B168" s="155"/>
      <c r="C168" s="155"/>
      <c r="D168" s="155"/>
      <c r="E168" s="155"/>
    </row>
    <row r="169" spans="2:5" ht="15">
      <c r="B169" s="155"/>
      <c r="C169" s="155"/>
      <c r="D169" s="155"/>
      <c r="E169" s="155"/>
    </row>
    <row r="170" spans="2:5" ht="15">
      <c r="B170" s="155"/>
      <c r="C170" s="155"/>
      <c r="D170" s="155"/>
      <c r="E170" s="155"/>
    </row>
    <row r="171" spans="2:5" ht="15">
      <c r="B171" s="155"/>
      <c r="C171" s="155"/>
      <c r="D171" s="155"/>
      <c r="E171" s="155"/>
    </row>
    <row r="172" spans="2:5" ht="15">
      <c r="B172" s="155"/>
      <c r="C172" s="155"/>
      <c r="D172" s="155"/>
      <c r="E172" s="155"/>
    </row>
    <row r="173" spans="2:5" ht="15">
      <c r="B173" s="155"/>
      <c r="C173" s="155"/>
      <c r="D173" s="155"/>
      <c r="E173" s="155"/>
    </row>
    <row r="174" spans="2:5" ht="15">
      <c r="B174" s="155"/>
      <c r="C174" s="155"/>
      <c r="D174" s="155"/>
      <c r="E174" s="155"/>
    </row>
    <row r="175" spans="2:5" ht="15">
      <c r="B175" s="155"/>
      <c r="C175" s="155"/>
      <c r="D175" s="155"/>
      <c r="E175" s="155"/>
    </row>
    <row r="176" spans="2:5" ht="15">
      <c r="B176" s="155"/>
      <c r="C176" s="155"/>
      <c r="D176" s="155"/>
      <c r="E176" s="155"/>
    </row>
    <row r="177" spans="2:5" ht="15">
      <c r="B177" s="155"/>
      <c r="C177" s="155"/>
      <c r="D177" s="155"/>
      <c r="E177" s="155"/>
    </row>
    <row r="178" spans="2:5" ht="15">
      <c r="B178" s="155"/>
      <c r="C178" s="155"/>
      <c r="D178" s="155"/>
      <c r="E178" s="155"/>
    </row>
    <row r="179" spans="2:5" ht="15">
      <c r="B179" s="155"/>
      <c r="C179" s="155"/>
      <c r="D179" s="155"/>
      <c r="E179" s="155"/>
    </row>
    <row r="180" spans="2:5" ht="15">
      <c r="B180" s="155"/>
      <c r="C180" s="155"/>
      <c r="D180" s="155"/>
      <c r="E180" s="155"/>
    </row>
    <row r="181" spans="2:5" ht="15">
      <c r="B181" s="155"/>
      <c r="C181" s="155"/>
      <c r="D181" s="155"/>
      <c r="E181" s="155"/>
    </row>
    <row r="182" spans="2:5" ht="15">
      <c r="B182" s="155"/>
      <c r="C182" s="155"/>
      <c r="D182" s="155"/>
      <c r="E182" s="155"/>
    </row>
    <row r="183" spans="2:5" ht="15">
      <c r="B183" s="155"/>
      <c r="C183" s="155"/>
      <c r="D183" s="155"/>
      <c r="E183" s="155"/>
    </row>
    <row r="184" spans="2:5" ht="15">
      <c r="B184" s="155"/>
      <c r="C184" s="155"/>
      <c r="D184" s="155"/>
      <c r="E184" s="155"/>
    </row>
    <row r="185" spans="2:5" ht="15">
      <c r="B185" s="155"/>
      <c r="C185" s="155"/>
      <c r="D185" s="155"/>
      <c r="E185" s="155"/>
    </row>
    <row r="186" spans="2:5" ht="15">
      <c r="B186" s="155"/>
      <c r="C186" s="155"/>
      <c r="D186" s="155"/>
      <c r="E186" s="155"/>
    </row>
    <row r="187" spans="2:5" ht="15">
      <c r="B187" s="155"/>
      <c r="C187" s="155"/>
      <c r="D187" s="155"/>
      <c r="E187" s="155"/>
    </row>
    <row r="188" spans="2:5" ht="15">
      <c r="B188" s="155"/>
      <c r="C188" s="155"/>
      <c r="D188" s="155"/>
      <c r="E188" s="155"/>
    </row>
    <row r="189" spans="2:5" ht="15">
      <c r="B189" s="155"/>
      <c r="C189" s="155"/>
      <c r="D189" s="155"/>
      <c r="E189" s="155"/>
    </row>
    <row r="190" spans="2:5" ht="15">
      <c r="B190" s="155"/>
      <c r="C190" s="155"/>
      <c r="D190" s="155"/>
      <c r="E190" s="155"/>
    </row>
    <row r="191" spans="2:5" ht="15">
      <c r="B191" s="155"/>
      <c r="C191" s="155"/>
      <c r="D191" s="155"/>
      <c r="E191" s="155"/>
    </row>
    <row r="192" spans="2:5" ht="15">
      <c r="B192" s="155"/>
      <c r="C192" s="155"/>
      <c r="D192" s="155"/>
      <c r="E192" s="155"/>
    </row>
    <row r="193" spans="2:5" ht="15">
      <c r="B193" s="155"/>
      <c r="C193" s="155"/>
      <c r="D193" s="155"/>
      <c r="E193" s="155"/>
    </row>
    <row r="194" spans="2:5" ht="15">
      <c r="B194" s="155"/>
      <c r="C194" s="155"/>
      <c r="D194" s="155"/>
      <c r="E194" s="155"/>
    </row>
    <row r="195" spans="2:5" ht="15">
      <c r="B195" s="155"/>
      <c r="C195" s="155"/>
      <c r="D195" s="155"/>
      <c r="E195" s="155"/>
    </row>
    <row r="196" spans="2:5" ht="15">
      <c r="B196" s="155"/>
      <c r="C196" s="155"/>
      <c r="D196" s="155"/>
      <c r="E196" s="155"/>
    </row>
    <row r="197" spans="2:5" ht="15">
      <c r="B197" s="155"/>
      <c r="C197" s="155"/>
      <c r="D197" s="155"/>
      <c r="E197" s="155"/>
    </row>
    <row r="198" spans="2:5" ht="15">
      <c r="B198" s="155"/>
      <c r="C198" s="155"/>
      <c r="D198" s="155"/>
      <c r="E198" s="155"/>
    </row>
    <row r="199" spans="2:5" ht="15">
      <c r="B199" s="155"/>
      <c r="C199" s="155"/>
      <c r="D199" s="155"/>
      <c r="E199" s="155"/>
    </row>
    <row r="200" spans="2:5" ht="15">
      <c r="B200" s="155"/>
      <c r="C200" s="155"/>
      <c r="D200" s="155"/>
      <c r="E200" s="155"/>
    </row>
    <row r="201" spans="2:5" ht="15">
      <c r="B201" s="155"/>
      <c r="C201" s="155"/>
      <c r="D201" s="155"/>
      <c r="E201" s="155"/>
    </row>
    <row r="202" spans="2:5" ht="15">
      <c r="B202" s="155"/>
      <c r="C202" s="155"/>
      <c r="D202" s="155"/>
      <c r="E202" s="155"/>
    </row>
    <row r="203" spans="2:5" ht="15">
      <c r="B203" s="155"/>
      <c r="C203" s="155"/>
      <c r="D203" s="155"/>
      <c r="E203" s="155"/>
    </row>
    <row r="204" spans="2:5" ht="15">
      <c r="B204" s="155"/>
      <c r="C204" s="155"/>
      <c r="D204" s="155"/>
      <c r="E204" s="155"/>
    </row>
    <row r="205" spans="2:5" ht="15">
      <c r="B205" s="155"/>
      <c r="C205" s="155"/>
      <c r="D205" s="155"/>
      <c r="E205" s="155"/>
    </row>
    <row r="206" spans="2:5" ht="15">
      <c r="B206" s="155"/>
      <c r="C206" s="155"/>
      <c r="D206" s="155"/>
      <c r="E206" s="155"/>
    </row>
    <row r="207" spans="2:5" ht="15">
      <c r="B207" s="155"/>
      <c r="C207" s="155"/>
      <c r="D207" s="155"/>
      <c r="E207" s="155"/>
    </row>
    <row r="208" spans="2:5" ht="15">
      <c r="B208" s="155"/>
      <c r="C208" s="155"/>
      <c r="D208" s="155"/>
      <c r="E208" s="155"/>
    </row>
    <row r="209" spans="2:5" ht="15">
      <c r="B209" s="155"/>
      <c r="C209" s="155"/>
      <c r="D209" s="155"/>
      <c r="E209" s="155"/>
    </row>
    <row r="210" spans="2:5" ht="15">
      <c r="B210" s="155"/>
      <c r="C210" s="155"/>
      <c r="D210" s="155"/>
      <c r="E210" s="155"/>
    </row>
    <row r="211" spans="2:5" ht="15">
      <c r="B211" s="155"/>
      <c r="C211" s="155"/>
      <c r="D211" s="155"/>
      <c r="E211" s="155"/>
    </row>
    <row r="212" spans="2:5" ht="15">
      <c r="B212" s="155"/>
      <c r="C212" s="155"/>
      <c r="D212" s="155"/>
      <c r="E212" s="155"/>
    </row>
    <row r="213" spans="2:5" ht="15">
      <c r="B213" s="155"/>
      <c r="C213" s="155"/>
      <c r="D213" s="155"/>
      <c r="E213" s="155"/>
    </row>
    <row r="214" spans="2:5" ht="15">
      <c r="B214" s="155"/>
      <c r="C214" s="155"/>
      <c r="D214" s="155"/>
      <c r="E214" s="155"/>
    </row>
    <row r="215" spans="2:5" ht="15">
      <c r="B215" s="155"/>
      <c r="C215" s="155"/>
      <c r="D215" s="155"/>
      <c r="E215" s="155"/>
    </row>
    <row r="216" spans="2:5" ht="15">
      <c r="B216" s="155"/>
      <c r="C216" s="155"/>
      <c r="D216" s="155"/>
      <c r="E216" s="155"/>
    </row>
    <row r="217" spans="2:5" ht="15">
      <c r="B217" s="155"/>
      <c r="C217" s="155"/>
      <c r="D217" s="155"/>
      <c r="E217" s="155"/>
    </row>
    <row r="218" spans="2:5" ht="15">
      <c r="B218" s="155"/>
      <c r="C218" s="155"/>
      <c r="D218" s="155"/>
      <c r="E218" s="155"/>
    </row>
    <row r="219" spans="2:5" ht="15">
      <c r="B219" s="155"/>
      <c r="C219" s="155"/>
      <c r="D219" s="155"/>
      <c r="E219" s="155"/>
    </row>
    <row r="220" spans="2:5" ht="15">
      <c r="B220" s="155"/>
      <c r="C220" s="155"/>
      <c r="D220" s="155"/>
      <c r="E220" s="155"/>
    </row>
    <row r="221" spans="2:5" ht="15">
      <c r="B221" s="155"/>
      <c r="C221" s="155"/>
      <c r="D221" s="155"/>
      <c r="E221" s="155"/>
    </row>
    <row r="222" spans="2:5" ht="15">
      <c r="B222" s="155"/>
      <c r="C222" s="155"/>
      <c r="D222" s="155"/>
      <c r="E222" s="155"/>
    </row>
    <row r="223" spans="2:5" ht="15">
      <c r="B223" s="155"/>
      <c r="C223" s="155"/>
      <c r="D223" s="155"/>
      <c r="E223" s="155"/>
    </row>
    <row r="224" spans="2:5" ht="15">
      <c r="B224" s="155"/>
      <c r="C224" s="155"/>
      <c r="D224" s="155"/>
      <c r="E224" s="155"/>
    </row>
    <row r="225" spans="2:5" ht="15">
      <c r="B225" s="155"/>
      <c r="C225" s="155"/>
      <c r="D225" s="155"/>
      <c r="E225" s="155"/>
    </row>
    <row r="226" spans="2:5" ht="15">
      <c r="B226" s="155"/>
      <c r="C226" s="155"/>
      <c r="D226" s="155"/>
      <c r="E226" s="155"/>
    </row>
    <row r="227" spans="2:5" ht="15">
      <c r="B227" s="155"/>
      <c r="C227" s="155"/>
      <c r="D227" s="155"/>
      <c r="E227" s="155"/>
    </row>
    <row r="228" spans="2:5" ht="15">
      <c r="B228" s="155"/>
      <c r="C228" s="155"/>
      <c r="D228" s="155"/>
      <c r="E228" s="155"/>
    </row>
    <row r="229" spans="2:5" ht="15">
      <c r="B229" s="155"/>
      <c r="C229" s="155"/>
      <c r="D229" s="155"/>
      <c r="E229" s="155"/>
    </row>
    <row r="230" spans="2:5" ht="15">
      <c r="B230" s="155"/>
      <c r="C230" s="155"/>
      <c r="D230" s="155"/>
      <c r="E230" s="155"/>
    </row>
    <row r="231" spans="2:5" ht="15">
      <c r="B231" s="155"/>
      <c r="C231" s="155"/>
      <c r="D231" s="155"/>
      <c r="E231" s="155"/>
    </row>
    <row r="232" spans="2:5" ht="15">
      <c r="B232" s="155"/>
      <c r="C232" s="155"/>
      <c r="D232" s="155"/>
      <c r="E232" s="155"/>
    </row>
    <row r="233" spans="2:5" ht="15">
      <c r="B233" s="155"/>
      <c r="C233" s="155"/>
      <c r="D233" s="155"/>
      <c r="E233" s="155"/>
    </row>
    <row r="234" spans="2:5" ht="15">
      <c r="B234" s="155"/>
      <c r="C234" s="155"/>
      <c r="D234" s="155"/>
      <c r="E234" s="155"/>
    </row>
    <row r="235" ht="15">
      <c r="E235" s="155"/>
    </row>
    <row r="236" ht="15">
      <c r="E236" s="155"/>
    </row>
    <row r="237" ht="15">
      <c r="E237" s="155"/>
    </row>
    <row r="238" ht="15">
      <c r="E238" s="155"/>
    </row>
    <row r="239" ht="15">
      <c r="E239" s="155"/>
    </row>
    <row r="240" ht="15">
      <c r="E240" s="155"/>
    </row>
    <row r="241" ht="15">
      <c r="E241" s="155"/>
    </row>
    <row r="242" ht="15">
      <c r="E242" s="155"/>
    </row>
    <row r="243" ht="15">
      <c r="E243" s="155"/>
    </row>
    <row r="244" ht="15">
      <c r="E244" s="155"/>
    </row>
    <row r="245" ht="15">
      <c r="E245" s="155"/>
    </row>
    <row r="246" ht="15">
      <c r="E246" s="155"/>
    </row>
    <row r="247" ht="15">
      <c r="E247" s="155"/>
    </row>
    <row r="248" ht="15">
      <c r="E248" s="155"/>
    </row>
    <row r="249" ht="15">
      <c r="E249" s="155"/>
    </row>
    <row r="250" ht="15">
      <c r="E250" s="155"/>
    </row>
    <row r="251" ht="15">
      <c r="E251" s="155"/>
    </row>
    <row r="252" ht="15">
      <c r="E252" s="155"/>
    </row>
    <row r="253" ht="15">
      <c r="E253" s="155"/>
    </row>
    <row r="254" ht="15">
      <c r="E254" s="155"/>
    </row>
    <row r="255" ht="15">
      <c r="E255" s="155"/>
    </row>
    <row r="256" ht="15">
      <c r="E256" s="155"/>
    </row>
    <row r="257" ht="15">
      <c r="E257" s="155"/>
    </row>
    <row r="258" ht="15">
      <c r="E258" s="155"/>
    </row>
    <row r="259" ht="15">
      <c r="E259" s="155"/>
    </row>
    <row r="260" ht="15">
      <c r="E260" s="155"/>
    </row>
    <row r="261" ht="15">
      <c r="E261" s="155"/>
    </row>
    <row r="262" ht="15">
      <c r="E262" s="155"/>
    </row>
    <row r="263" ht="15">
      <c r="E263" s="155"/>
    </row>
    <row r="264" ht="15">
      <c r="E264" s="155"/>
    </row>
    <row r="265" ht="15">
      <c r="E265" s="155"/>
    </row>
    <row r="266" ht="15">
      <c r="E266" s="155"/>
    </row>
    <row r="267" ht="15">
      <c r="E267" s="155"/>
    </row>
    <row r="268" ht="15">
      <c r="E268" s="155"/>
    </row>
    <row r="269" ht="15">
      <c r="E269" s="155"/>
    </row>
    <row r="270" ht="15">
      <c r="E270" s="155"/>
    </row>
    <row r="271" ht="15">
      <c r="E271" s="155"/>
    </row>
    <row r="272" ht="15">
      <c r="E272" s="155"/>
    </row>
    <row r="273" ht="15">
      <c r="E273" s="155"/>
    </row>
    <row r="274" ht="15">
      <c r="E274" s="155"/>
    </row>
    <row r="275" ht="15">
      <c r="E275" s="155"/>
    </row>
    <row r="276" ht="15">
      <c r="E276" s="155"/>
    </row>
    <row r="277" ht="15">
      <c r="E277" s="155"/>
    </row>
    <row r="278" ht="15">
      <c r="E278" s="155"/>
    </row>
    <row r="279" ht="15">
      <c r="E279" s="155"/>
    </row>
    <row r="280" ht="15">
      <c r="E280" s="155"/>
    </row>
    <row r="281" ht="15">
      <c r="E281" s="155"/>
    </row>
    <row r="282" ht="15">
      <c r="E282" s="155"/>
    </row>
    <row r="283" ht="15">
      <c r="E283" s="155"/>
    </row>
    <row r="284" ht="15">
      <c r="E284" s="155"/>
    </row>
    <row r="285" ht="15">
      <c r="E285" s="155"/>
    </row>
    <row r="286" ht="15">
      <c r="E286" s="155"/>
    </row>
    <row r="287" ht="15">
      <c r="E287" s="155"/>
    </row>
    <row r="288" ht="15">
      <c r="E288" s="155"/>
    </row>
    <row r="289" ht="15">
      <c r="E289" s="155"/>
    </row>
    <row r="290" ht="15">
      <c r="E290" s="155"/>
    </row>
    <row r="291" ht="15">
      <c r="E291" s="155"/>
    </row>
    <row r="292" ht="15">
      <c r="E292" s="155"/>
    </row>
    <row r="293" ht="15">
      <c r="E293" s="155"/>
    </row>
    <row r="294" ht="15">
      <c r="E294" s="155"/>
    </row>
    <row r="295" ht="15">
      <c r="E295" s="155"/>
    </row>
    <row r="296" ht="15">
      <c r="E296" s="155"/>
    </row>
    <row r="297" ht="15">
      <c r="E297" s="155"/>
    </row>
    <row r="298" ht="15">
      <c r="E298" s="155"/>
    </row>
    <row r="299" ht="15">
      <c r="E299" s="155"/>
    </row>
    <row r="300" ht="15">
      <c r="E300" s="155"/>
    </row>
    <row r="301" ht="15">
      <c r="E301" s="155"/>
    </row>
    <row r="302" ht="15">
      <c r="E302" s="155"/>
    </row>
    <row r="303" ht="15">
      <c r="E303" s="155"/>
    </row>
    <row r="304" ht="15">
      <c r="E304" s="155"/>
    </row>
    <row r="305" ht="15">
      <c r="E305" s="155"/>
    </row>
    <row r="306" ht="15">
      <c r="E306" s="155"/>
    </row>
    <row r="307" ht="15">
      <c r="E307" s="155"/>
    </row>
    <row r="308" ht="15">
      <c r="E308" s="155"/>
    </row>
    <row r="309" ht="15">
      <c r="E309" s="155"/>
    </row>
    <row r="310" ht="15">
      <c r="E310" s="155"/>
    </row>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sheetData>
  <sheetProtection/>
  <mergeCells count="2">
    <mergeCell ref="B1:Q1"/>
    <mergeCell ref="A2:Q2"/>
  </mergeCells>
  <printOptions/>
  <pageMargins left="0.66" right="0.54" top="0.21" bottom="0.29" header="0.511811023622047" footer="0.32"/>
  <pageSetup firstPageNumber="4" useFirstPageNumber="1" horizontalDpi="300" verticalDpi="300" orientation="landscape" paperSize="9" scale="64" r:id="rId2"/>
  <headerFooter alignWithMargins="0">
    <oddHeader>&amp;R
</oddHeader>
    <oddFooter>&amp;C&amp;"Times New Roman,Regular"&amp;12&amp;P</oddFooter>
  </headerFooter>
  <rowBreaks count="1" manualBreakCount="1">
    <brk id="85" max="255" man="1"/>
  </rowBreaks>
  <drawing r:id="rId1"/>
</worksheet>
</file>

<file path=xl/worksheets/sheet4.xml><?xml version="1.0" encoding="utf-8"?>
<worksheet xmlns="http://schemas.openxmlformats.org/spreadsheetml/2006/main" xmlns:r="http://schemas.openxmlformats.org/officeDocument/2006/relationships">
  <dimension ref="A1:F113"/>
  <sheetViews>
    <sheetView showGridLines="0" view="pageBreakPreview" zoomScaleNormal="75" zoomScaleSheetLayoutView="100" zoomScalePageLayoutView="0" workbookViewId="0" topLeftCell="A49">
      <selection activeCell="B74" sqref="B74"/>
    </sheetView>
  </sheetViews>
  <sheetFormatPr defaultColWidth="9.140625" defaultRowHeight="12.75" customHeight="1"/>
  <cols>
    <col min="1" max="1" width="5.00390625" style="108" customWidth="1"/>
    <col min="2" max="2" width="52.140625" style="108" customWidth="1"/>
    <col min="3" max="3" width="10.7109375" style="108" customWidth="1"/>
    <col min="4" max="4" width="16.8515625" style="173" customWidth="1"/>
    <col min="5" max="5" width="1.57421875" style="170" customWidth="1"/>
    <col min="6" max="6" width="14.421875" style="170" customWidth="1"/>
    <col min="7" max="16384" width="9.140625" style="108" customWidth="1"/>
  </cols>
  <sheetData>
    <row r="1" spans="1:6" ht="25.5">
      <c r="A1" s="385" t="s">
        <v>255</v>
      </c>
      <c r="B1" s="385"/>
      <c r="C1" s="385"/>
      <c r="D1" s="385"/>
      <c r="E1" s="385"/>
      <c r="F1" s="385"/>
    </row>
    <row r="2" spans="1:6" ht="15.75">
      <c r="A2" s="197"/>
      <c r="B2" s="211"/>
      <c r="C2" s="211"/>
      <c r="D2" s="224"/>
      <c r="E2" s="225"/>
      <c r="F2" s="225"/>
    </row>
    <row r="3" spans="1:6" ht="15.75">
      <c r="A3" s="197"/>
      <c r="B3" s="211"/>
      <c r="C3" s="211"/>
      <c r="D3" s="224"/>
      <c r="E3" s="225"/>
      <c r="F3" s="225"/>
    </row>
    <row r="4" spans="1:6" ht="15.75">
      <c r="A4" s="190"/>
      <c r="B4" s="211" t="s">
        <v>68</v>
      </c>
      <c r="C4" s="211"/>
      <c r="D4" s="224"/>
      <c r="E4" s="225"/>
      <c r="F4" s="225"/>
    </row>
    <row r="5" spans="1:6" ht="15.75">
      <c r="A5" s="197"/>
      <c r="B5" s="211" t="s">
        <v>291</v>
      </c>
      <c r="C5" s="211"/>
      <c r="D5" s="224"/>
      <c r="E5" s="225"/>
      <c r="F5" s="225"/>
    </row>
    <row r="6" spans="1:6" ht="15.75">
      <c r="A6" s="197"/>
      <c r="B6" s="211"/>
      <c r="C6" s="211"/>
      <c r="D6" s="224"/>
      <c r="E6" s="225"/>
      <c r="F6" s="225"/>
    </row>
    <row r="7" spans="1:6" ht="15.75">
      <c r="A7" s="197"/>
      <c r="B7" s="197"/>
      <c r="C7" s="197"/>
      <c r="D7" s="295"/>
      <c r="E7" s="296"/>
      <c r="F7" s="226"/>
    </row>
    <row r="8" spans="1:6" ht="15.75">
      <c r="A8" s="197"/>
      <c r="B8" s="197"/>
      <c r="C8" s="197"/>
      <c r="D8" s="388" t="s">
        <v>305</v>
      </c>
      <c r="E8" s="388"/>
      <c r="F8" s="388"/>
    </row>
    <row r="9" spans="1:6" ht="15.75">
      <c r="A9" s="197"/>
      <c r="B9" s="197"/>
      <c r="C9" s="241"/>
      <c r="D9" s="232" t="s">
        <v>292</v>
      </c>
      <c r="E9" s="296"/>
      <c r="F9" s="230" t="s">
        <v>249</v>
      </c>
    </row>
    <row r="10" spans="1:6" ht="15.75">
      <c r="A10" s="197"/>
      <c r="B10" s="197"/>
      <c r="C10" s="197"/>
      <c r="D10" s="295" t="s">
        <v>2</v>
      </c>
      <c r="E10" s="226"/>
      <c r="F10" s="226" t="s">
        <v>2</v>
      </c>
    </row>
    <row r="11" spans="1:6" ht="10.5" customHeight="1">
      <c r="A11" s="197"/>
      <c r="B11" s="211"/>
      <c r="C11" s="211"/>
      <c r="D11" s="224"/>
      <c r="E11" s="225"/>
      <c r="F11" s="225"/>
    </row>
    <row r="12" spans="1:6" ht="15.75">
      <c r="A12" s="197"/>
      <c r="B12" s="190" t="s">
        <v>139</v>
      </c>
      <c r="C12" s="211"/>
      <c r="D12" s="224"/>
      <c r="E12" s="225"/>
      <c r="F12" s="225"/>
    </row>
    <row r="13" spans="1:6" ht="7.5" customHeight="1">
      <c r="A13" s="197"/>
      <c r="B13" s="190"/>
      <c r="C13" s="211"/>
      <c r="D13" s="224"/>
      <c r="E13" s="225"/>
      <c r="F13" s="225"/>
    </row>
    <row r="14" spans="1:6" ht="15.75">
      <c r="A14" s="197"/>
      <c r="B14" s="197" t="s">
        <v>346</v>
      </c>
      <c r="C14" s="197"/>
      <c r="D14" s="344">
        <f>+'P&amp;L'!I31</f>
        <v>-71719</v>
      </c>
      <c r="E14" s="225"/>
      <c r="F14" s="225">
        <f>+'P&amp;L'!K31</f>
        <v>127387</v>
      </c>
    </row>
    <row r="15" spans="1:6" ht="9" customHeight="1">
      <c r="A15" s="197"/>
      <c r="B15" s="197"/>
      <c r="C15" s="197"/>
      <c r="D15" s="344"/>
      <c r="E15" s="225"/>
      <c r="F15" s="225"/>
    </row>
    <row r="16" spans="1:6" ht="15.75">
      <c r="A16" s="197"/>
      <c r="B16" s="197" t="s">
        <v>267</v>
      </c>
      <c r="C16" s="197"/>
      <c r="D16" s="345">
        <f>177772+2</f>
        <v>177774</v>
      </c>
      <c r="E16" s="225"/>
      <c r="F16" s="225">
        <v>37289</v>
      </c>
    </row>
    <row r="17" spans="1:6" ht="9.75" customHeight="1">
      <c r="A17" s="197" t="s">
        <v>45</v>
      </c>
      <c r="B17" s="197"/>
      <c r="C17" s="197"/>
      <c r="D17" s="345"/>
      <c r="E17" s="225"/>
      <c r="F17" s="227"/>
    </row>
    <row r="18" spans="1:6" ht="15.75">
      <c r="A18" s="197"/>
      <c r="B18" s="197" t="s">
        <v>69</v>
      </c>
      <c r="C18" s="197"/>
      <c r="D18" s="336">
        <f>SUM(D14:D16)</f>
        <v>106055</v>
      </c>
      <c r="E18" s="225"/>
      <c r="F18" s="228">
        <f>SUM(F14:F16)</f>
        <v>164676</v>
      </c>
    </row>
    <row r="19" spans="1:6" ht="9" customHeight="1">
      <c r="A19" s="197"/>
      <c r="B19" s="197"/>
      <c r="C19" s="197"/>
      <c r="D19" s="345"/>
      <c r="E19" s="225"/>
      <c r="F19" s="225"/>
    </row>
    <row r="20" spans="1:6" ht="15.75">
      <c r="A20" s="197"/>
      <c r="B20" s="197" t="s">
        <v>140</v>
      </c>
      <c r="C20" s="197"/>
      <c r="D20" s="345"/>
      <c r="E20" s="225"/>
      <c r="F20" s="229"/>
    </row>
    <row r="21" spans="1:6" ht="9" customHeight="1">
      <c r="A21" s="197"/>
      <c r="B21" s="197"/>
      <c r="C21" s="197"/>
      <c r="D21" s="345"/>
      <c r="E21" s="229"/>
      <c r="F21" s="229"/>
    </row>
    <row r="22" spans="1:6" ht="15.75">
      <c r="A22" s="197"/>
      <c r="B22" s="197" t="s">
        <v>141</v>
      </c>
      <c r="C22" s="258"/>
      <c r="D22" s="345">
        <f>-66551-1737-30074+27182</f>
        <v>-71180</v>
      </c>
      <c r="E22" s="225"/>
      <c r="F22" s="229">
        <v>8731</v>
      </c>
    </row>
    <row r="23" spans="1:6" ht="15.75">
      <c r="A23" s="197"/>
      <c r="B23" s="197" t="s">
        <v>142</v>
      </c>
      <c r="C23" s="258"/>
      <c r="D23" s="345">
        <f>2252+133289</f>
        <v>135541</v>
      </c>
      <c r="E23" s="225"/>
      <c r="F23" s="229">
        <v>5769</v>
      </c>
    </row>
    <row r="24" spans="1:6" ht="9.75" customHeight="1">
      <c r="A24" s="197"/>
      <c r="B24" s="197"/>
      <c r="C24" s="258"/>
      <c r="D24" s="346"/>
      <c r="E24" s="225"/>
      <c r="F24" s="227"/>
    </row>
    <row r="25" spans="1:6" ht="15.75">
      <c r="A25" s="197"/>
      <c r="B25" s="197" t="s">
        <v>143</v>
      </c>
      <c r="C25" s="258"/>
      <c r="D25" s="336">
        <f>SUM(D22:D23)</f>
        <v>64361</v>
      </c>
      <c r="E25" s="225"/>
      <c r="F25" s="228">
        <f>+F23+F22</f>
        <v>14500</v>
      </c>
    </row>
    <row r="26" spans="1:6" ht="7.5" customHeight="1">
      <c r="A26" s="197"/>
      <c r="B26" s="197"/>
      <c r="C26" s="258"/>
      <c r="D26" s="345"/>
      <c r="E26" s="225"/>
      <c r="F26" s="225"/>
    </row>
    <row r="27" spans="1:6" ht="7.5" customHeight="1">
      <c r="A27" s="197"/>
      <c r="B27" s="197"/>
      <c r="C27" s="258"/>
      <c r="D27" s="345"/>
      <c r="E27" s="225"/>
      <c r="F27" s="225"/>
    </row>
    <row r="28" spans="1:6" ht="15" customHeight="1">
      <c r="A28" s="197"/>
      <c r="B28" s="197" t="s">
        <v>334</v>
      </c>
      <c r="C28" s="258"/>
      <c r="D28" s="345">
        <f>+D25+D18</f>
        <v>170416</v>
      </c>
      <c r="E28" s="225"/>
      <c r="F28" s="225">
        <f>+F25+F18</f>
        <v>179176</v>
      </c>
    </row>
    <row r="29" spans="1:6" ht="15" customHeight="1">
      <c r="A29" s="197"/>
      <c r="B29" s="197"/>
      <c r="C29" s="258"/>
      <c r="D29" s="345"/>
      <c r="E29" s="225"/>
      <c r="F29" s="225"/>
    </row>
    <row r="30" spans="1:6" ht="9" customHeight="1">
      <c r="A30" s="197"/>
      <c r="B30" s="197"/>
      <c r="C30" s="258"/>
      <c r="D30" s="345"/>
      <c r="E30" s="225"/>
      <c r="F30" s="225"/>
    </row>
    <row r="31" spans="1:6" ht="15.75">
      <c r="A31" s="197"/>
      <c r="B31" s="197" t="s">
        <v>253</v>
      </c>
      <c r="C31" s="197"/>
      <c r="D31" s="345">
        <v>-83044</v>
      </c>
      <c r="E31" s="225"/>
      <c r="F31" s="225">
        <v>-66026</v>
      </c>
    </row>
    <row r="32" spans="1:6" ht="15.75">
      <c r="A32" s="197"/>
      <c r="B32" s="197" t="s">
        <v>144</v>
      </c>
      <c r="C32" s="197"/>
      <c r="D32" s="345">
        <v>19379</v>
      </c>
      <c r="E32" s="225"/>
      <c r="F32" s="225">
        <v>17860</v>
      </c>
    </row>
    <row r="33" spans="1:6" ht="15.75">
      <c r="A33" s="197"/>
      <c r="B33" s="197" t="s">
        <v>278</v>
      </c>
      <c r="C33" s="197"/>
      <c r="D33" s="345">
        <v>-2379</v>
      </c>
      <c r="E33" s="225"/>
      <c r="F33" s="225">
        <v>253</v>
      </c>
    </row>
    <row r="34" spans="1:6" ht="15.75">
      <c r="A34" s="197"/>
      <c r="B34" s="197" t="s">
        <v>145</v>
      </c>
      <c r="C34" s="197"/>
      <c r="D34" s="345">
        <v>-13264</v>
      </c>
      <c r="E34" s="225"/>
      <c r="F34" s="225">
        <v>-13473</v>
      </c>
    </row>
    <row r="35" spans="1:6" ht="7.5" customHeight="1">
      <c r="A35" s="197"/>
      <c r="B35" s="197"/>
      <c r="C35" s="197"/>
      <c r="D35" s="346"/>
      <c r="E35" s="225"/>
      <c r="F35" s="227"/>
    </row>
    <row r="36" spans="1:6" ht="15.75">
      <c r="A36" s="197"/>
      <c r="B36" s="197" t="s">
        <v>347</v>
      </c>
      <c r="C36" s="197"/>
      <c r="D36" s="336">
        <f>SUM(D28:D34)</f>
        <v>91108</v>
      </c>
      <c r="E36" s="225"/>
      <c r="F36" s="228">
        <f>SUM(F28:F34)</f>
        <v>117790</v>
      </c>
    </row>
    <row r="37" spans="1:6" ht="15.75">
      <c r="A37" s="197"/>
      <c r="B37" s="197"/>
      <c r="C37" s="197"/>
      <c r="D37" s="345"/>
      <c r="E37" s="225"/>
      <c r="F37" s="229"/>
    </row>
    <row r="38" spans="1:6" ht="12.75" customHeight="1">
      <c r="A38" s="197"/>
      <c r="B38" s="197"/>
      <c r="C38" s="197"/>
      <c r="D38" s="345"/>
      <c r="E38" s="225"/>
      <c r="F38" s="225"/>
    </row>
    <row r="39" spans="1:6" ht="15.75">
      <c r="A39" s="197"/>
      <c r="B39" s="190" t="s">
        <v>146</v>
      </c>
      <c r="C39" s="197"/>
      <c r="D39" s="345"/>
      <c r="E39" s="225"/>
      <c r="F39" s="225"/>
    </row>
    <row r="40" spans="1:6" ht="10.5" customHeight="1">
      <c r="A40" s="197"/>
      <c r="B40" s="197"/>
      <c r="C40" s="197"/>
      <c r="D40" s="345"/>
      <c r="E40" s="225"/>
      <c r="F40" s="225"/>
    </row>
    <row r="41" spans="1:6" ht="15.75">
      <c r="A41" s="197"/>
      <c r="B41" s="197" t="s">
        <v>266</v>
      </c>
      <c r="C41" s="197"/>
      <c r="D41" s="345">
        <v>-5477</v>
      </c>
      <c r="E41" s="225"/>
      <c r="F41" s="225">
        <v>-1531</v>
      </c>
    </row>
    <row r="42" spans="1:6" ht="15.75">
      <c r="A42" s="197"/>
      <c r="B42" s="197" t="s">
        <v>147</v>
      </c>
      <c r="C42" s="197"/>
      <c r="D42" s="345">
        <v>-110593</v>
      </c>
      <c r="E42" s="225"/>
      <c r="F42" s="225">
        <v>-59165</v>
      </c>
    </row>
    <row r="43" spans="1:6" ht="15.75">
      <c r="A43" s="197"/>
      <c r="B43" s="197" t="s">
        <v>148</v>
      </c>
      <c r="C43" s="197"/>
      <c r="D43" s="345">
        <v>4220</v>
      </c>
      <c r="E43" s="225"/>
      <c r="F43" s="225">
        <v>9627</v>
      </c>
    </row>
    <row r="44" spans="1:6" ht="15.75">
      <c r="A44" s="197"/>
      <c r="B44" s="197" t="s">
        <v>281</v>
      </c>
      <c r="C44" s="197"/>
      <c r="D44" s="345">
        <v>-33505</v>
      </c>
      <c r="E44" s="225"/>
      <c r="F44" s="225">
        <v>-12679</v>
      </c>
    </row>
    <row r="45" spans="1:6" ht="15.75">
      <c r="A45" s="197"/>
      <c r="B45" s="197" t="s">
        <v>335</v>
      </c>
      <c r="C45" s="197"/>
      <c r="D45" s="345">
        <f>-250-21146-183472</f>
        <v>-204868</v>
      </c>
      <c r="E45" s="225"/>
      <c r="F45" s="225">
        <v>-10937</v>
      </c>
    </row>
    <row r="46" spans="1:6" ht="15.75">
      <c r="A46" s="197"/>
      <c r="B46" s="197" t="s">
        <v>331</v>
      </c>
      <c r="C46" s="197"/>
      <c r="D46" s="345">
        <v>-105846</v>
      </c>
      <c r="E46" s="380"/>
      <c r="F46" s="380">
        <v>-20449</v>
      </c>
    </row>
    <row r="47" spans="1:6" ht="15.75">
      <c r="A47" s="197"/>
      <c r="B47" s="197" t="s">
        <v>309</v>
      </c>
      <c r="C47" s="197"/>
      <c r="D47" s="345">
        <v>0</v>
      </c>
      <c r="E47" s="225"/>
      <c r="F47" s="225">
        <v>-42470</v>
      </c>
    </row>
    <row r="48" spans="1:6" ht="15.75">
      <c r="A48" s="197"/>
      <c r="B48" s="197" t="s">
        <v>306</v>
      </c>
      <c r="C48" s="197"/>
      <c r="D48" s="345">
        <v>0</v>
      </c>
      <c r="E48" s="225"/>
      <c r="F48" s="225">
        <v>-52242</v>
      </c>
    </row>
    <row r="49" spans="1:6" ht="15.75">
      <c r="A49" s="197"/>
      <c r="B49" s="197" t="s">
        <v>307</v>
      </c>
      <c r="C49" s="197"/>
      <c r="D49" s="345">
        <v>0</v>
      </c>
      <c r="E49" s="225"/>
      <c r="F49" s="225">
        <v>54663</v>
      </c>
    </row>
    <row r="50" spans="1:6" ht="15.75">
      <c r="A50" s="197"/>
      <c r="B50" s="197" t="s">
        <v>308</v>
      </c>
      <c r="C50" s="197"/>
      <c r="D50" s="345">
        <v>0</v>
      </c>
      <c r="E50" s="225"/>
      <c r="F50" s="225">
        <v>51828</v>
      </c>
    </row>
    <row r="51" spans="1:6" ht="15.75">
      <c r="A51" s="197"/>
      <c r="B51" s="197" t="s">
        <v>106</v>
      </c>
      <c r="C51" s="197"/>
      <c r="D51" s="345">
        <v>37071</v>
      </c>
      <c r="E51" s="225"/>
      <c r="F51" s="380">
        <f>-85218+24732+7192+20449</f>
        <v>-32845</v>
      </c>
    </row>
    <row r="52" spans="1:6" ht="7.5" customHeight="1">
      <c r="A52" s="197"/>
      <c r="B52" s="197"/>
      <c r="C52" s="197"/>
      <c r="D52" s="346"/>
      <c r="E52" s="225"/>
      <c r="F52" s="227"/>
    </row>
    <row r="53" spans="1:6" ht="15.75">
      <c r="A53" s="197"/>
      <c r="B53" s="197" t="s">
        <v>279</v>
      </c>
      <c r="C53" s="197"/>
      <c r="D53" s="336">
        <f>SUM(D41:D51)</f>
        <v>-418998</v>
      </c>
      <c r="E53" s="225"/>
      <c r="F53" s="228">
        <f>SUM(F41:F52)</f>
        <v>-116200</v>
      </c>
    </row>
    <row r="54" spans="1:6" ht="10.5" customHeight="1">
      <c r="A54" s="197"/>
      <c r="B54" s="197"/>
      <c r="C54" s="197"/>
      <c r="D54" s="345"/>
      <c r="E54" s="229"/>
      <c r="F54" s="229"/>
    </row>
    <row r="55" spans="1:6" ht="10.5" customHeight="1">
      <c r="A55" s="197"/>
      <c r="B55" s="197"/>
      <c r="C55" s="197"/>
      <c r="D55" s="345"/>
      <c r="E55" s="229"/>
      <c r="F55" s="229"/>
    </row>
    <row r="56" spans="1:6" ht="15.75">
      <c r="A56" s="197"/>
      <c r="B56" s="190" t="s">
        <v>149</v>
      </c>
      <c r="C56" s="211"/>
      <c r="D56" s="345"/>
      <c r="E56" s="225"/>
      <c r="F56" s="229"/>
    </row>
    <row r="57" spans="1:6" ht="15.75">
      <c r="A57" s="197"/>
      <c r="B57" s="197"/>
      <c r="C57" s="211"/>
      <c r="D57" s="345"/>
      <c r="E57" s="225"/>
      <c r="F57" s="229"/>
    </row>
    <row r="58" spans="1:6" ht="15.75">
      <c r="A58" s="197"/>
      <c r="B58" s="197" t="s">
        <v>344</v>
      </c>
      <c r="C58" s="211"/>
      <c r="D58" s="345">
        <v>-2009</v>
      </c>
      <c r="E58" s="225"/>
      <c r="F58" s="229">
        <v>-20282</v>
      </c>
    </row>
    <row r="59" spans="1:6" ht="15.75">
      <c r="A59" s="197"/>
      <c r="B59" s="197" t="s">
        <v>150</v>
      </c>
      <c r="C59" s="211"/>
      <c r="D59" s="345">
        <v>-10829</v>
      </c>
      <c r="E59" s="225"/>
      <c r="F59" s="229">
        <v>-3943</v>
      </c>
    </row>
    <row r="60" spans="1:6" ht="15.75">
      <c r="A60" s="197"/>
      <c r="B60" s="197" t="s">
        <v>136</v>
      </c>
      <c r="C60" s="211"/>
      <c r="D60" s="345">
        <v>-43358</v>
      </c>
      <c r="E60" s="225"/>
      <c r="F60" s="229">
        <v>-59818</v>
      </c>
    </row>
    <row r="61" spans="1:6" ht="15.75">
      <c r="A61" s="197"/>
      <c r="B61" s="197" t="s">
        <v>137</v>
      </c>
      <c r="C61" s="211"/>
      <c r="D61" s="345">
        <v>0</v>
      </c>
      <c r="E61" s="225"/>
      <c r="F61" s="229">
        <v>143713</v>
      </c>
    </row>
    <row r="62" spans="1:6" ht="15.75">
      <c r="A62" s="197"/>
      <c r="B62" s="197" t="s">
        <v>310</v>
      </c>
      <c r="C62" s="211"/>
      <c r="D62" s="345">
        <v>0</v>
      </c>
      <c r="E62" s="225"/>
      <c r="F62" s="229">
        <v>13000</v>
      </c>
    </row>
    <row r="63" spans="1:6" ht="14.25" customHeight="1">
      <c r="A63" s="197"/>
      <c r="B63" s="197" t="s">
        <v>348</v>
      </c>
      <c r="C63" s="197"/>
      <c r="D63" s="345">
        <v>355958</v>
      </c>
      <c r="E63" s="225"/>
      <c r="F63" s="225">
        <v>29016</v>
      </c>
    </row>
    <row r="64" spans="1:6" ht="14.25" customHeight="1">
      <c r="A64" s="197"/>
      <c r="B64" s="197" t="s">
        <v>345</v>
      </c>
      <c r="C64" s="197"/>
      <c r="D64" s="345">
        <v>-26953</v>
      </c>
      <c r="E64" s="225"/>
      <c r="F64" s="225">
        <v>0</v>
      </c>
    </row>
    <row r="65" spans="1:6" ht="14.25" customHeight="1">
      <c r="A65" s="197"/>
      <c r="B65" s="197" t="s">
        <v>275</v>
      </c>
      <c r="C65" s="197"/>
      <c r="D65" s="345">
        <v>-2876</v>
      </c>
      <c r="E65" s="225"/>
      <c r="F65" s="225">
        <v>-6656</v>
      </c>
    </row>
    <row r="66" spans="1:6" ht="6.75" customHeight="1">
      <c r="A66" s="197"/>
      <c r="B66" s="197"/>
      <c r="C66" s="197"/>
      <c r="D66" s="346"/>
      <c r="E66" s="225"/>
      <c r="F66" s="227"/>
    </row>
    <row r="67" spans="1:6" ht="15.75">
      <c r="A67" s="197"/>
      <c r="B67" s="197" t="s">
        <v>280</v>
      </c>
      <c r="C67" s="197"/>
      <c r="D67" s="336">
        <f>SUM(D58:D65)</f>
        <v>269933</v>
      </c>
      <c r="E67" s="225"/>
      <c r="F67" s="228">
        <f>SUM(F58:F65)</f>
        <v>95030</v>
      </c>
    </row>
    <row r="68" spans="1:6" ht="21" customHeight="1">
      <c r="A68" s="197"/>
      <c r="B68" s="197"/>
      <c r="C68" s="197"/>
      <c r="D68" s="345"/>
      <c r="E68" s="225"/>
      <c r="F68" s="225"/>
    </row>
    <row r="69" spans="1:6" ht="15.75" customHeight="1">
      <c r="A69" s="197"/>
      <c r="B69" s="243" t="s">
        <v>268</v>
      </c>
      <c r="C69" s="243"/>
      <c r="D69" s="345"/>
      <c r="E69" s="229"/>
      <c r="F69" s="229"/>
    </row>
    <row r="70" spans="1:6" ht="15" customHeight="1">
      <c r="A70" s="197"/>
      <c r="B70" s="243" t="s">
        <v>151</v>
      </c>
      <c r="C70" s="243"/>
      <c r="D70" s="347">
        <f>+D67+D53+D36</f>
        <v>-57957</v>
      </c>
      <c r="E70" s="229"/>
      <c r="F70" s="229">
        <f>+F67+F53+F36</f>
        <v>96620</v>
      </c>
    </row>
    <row r="71" spans="1:6" ht="15.75" customHeight="1">
      <c r="A71" s="197"/>
      <c r="B71" s="243"/>
      <c r="C71" s="243"/>
      <c r="D71" s="345"/>
      <c r="E71" s="229"/>
      <c r="F71" s="229"/>
    </row>
    <row r="72" spans="1:6" ht="16.5" customHeight="1">
      <c r="A72" s="197"/>
      <c r="B72" s="243" t="s">
        <v>155</v>
      </c>
      <c r="C72" s="243"/>
      <c r="D72" s="345">
        <v>354514</v>
      </c>
      <c r="E72" s="229"/>
      <c r="F72" s="229">
        <v>251817</v>
      </c>
    </row>
    <row r="73" spans="1:6" ht="15.75">
      <c r="A73" s="197"/>
      <c r="B73" s="197" t="s">
        <v>152</v>
      </c>
      <c r="C73" s="197"/>
      <c r="D73" s="345"/>
      <c r="E73" s="225"/>
      <c r="F73" s="225"/>
    </row>
    <row r="74" spans="1:6" ht="15.75">
      <c r="A74" s="197"/>
      <c r="B74" s="197"/>
      <c r="C74" s="197"/>
      <c r="D74" s="345"/>
      <c r="E74" s="229"/>
      <c r="F74" s="229"/>
    </row>
    <row r="75" spans="1:6" ht="15.75">
      <c r="A75" s="197"/>
      <c r="B75" s="197" t="s">
        <v>153</v>
      </c>
      <c r="C75" s="197"/>
      <c r="D75" s="345"/>
      <c r="E75" s="229"/>
      <c r="F75" s="229"/>
    </row>
    <row r="76" spans="1:6" ht="15.75">
      <c r="A76" s="197"/>
      <c r="B76" s="197" t="s">
        <v>154</v>
      </c>
      <c r="C76" s="197"/>
      <c r="D76" s="345">
        <v>-33458</v>
      </c>
      <c r="E76" s="229"/>
      <c r="F76" s="229">
        <v>6077</v>
      </c>
    </row>
    <row r="77" spans="1:6" ht="9" customHeight="1">
      <c r="A77" s="197"/>
      <c r="B77" s="197"/>
      <c r="C77" s="197"/>
      <c r="D77" s="348"/>
      <c r="E77" s="297"/>
      <c r="F77" s="230"/>
    </row>
    <row r="78" spans="1:6" ht="15.75">
      <c r="A78" s="197"/>
      <c r="B78" s="197" t="s">
        <v>155</v>
      </c>
      <c r="C78" s="197"/>
      <c r="D78" s="345"/>
      <c r="E78" s="229"/>
      <c r="F78" s="229"/>
    </row>
    <row r="79" spans="1:6" ht="16.5" thickBot="1">
      <c r="A79" s="197"/>
      <c r="B79" s="197" t="s">
        <v>311</v>
      </c>
      <c r="C79" s="197"/>
      <c r="D79" s="349">
        <f>SUM(D70:D76)</f>
        <v>263099</v>
      </c>
      <c r="E79" s="229"/>
      <c r="F79" s="231">
        <f>SUM(F70:F76)</f>
        <v>354514</v>
      </c>
    </row>
    <row r="80" spans="1:6" ht="16.5" thickTop="1">
      <c r="A80" s="97"/>
      <c r="B80" s="97"/>
      <c r="C80" s="97"/>
      <c r="D80" s="148"/>
      <c r="E80" s="165"/>
      <c r="F80" s="165"/>
    </row>
    <row r="81" spans="2:6" ht="20.25" customHeight="1">
      <c r="B81" s="113"/>
      <c r="C81" s="113"/>
      <c r="D81" s="148"/>
      <c r="E81" s="165"/>
      <c r="F81" s="165"/>
    </row>
    <row r="82" spans="2:6" ht="15.75">
      <c r="B82" s="113"/>
      <c r="C82" s="113"/>
      <c r="D82" s="148"/>
      <c r="E82" s="164"/>
      <c r="F82" s="164"/>
    </row>
    <row r="83" spans="2:6" ht="15.75">
      <c r="B83" s="113"/>
      <c r="C83" s="113"/>
      <c r="D83" s="148"/>
      <c r="E83" s="164"/>
      <c r="F83" s="164"/>
    </row>
    <row r="84" spans="2:6" ht="15.75">
      <c r="B84" s="113"/>
      <c r="C84" s="113"/>
      <c r="D84" s="148"/>
      <c r="E84" s="164"/>
      <c r="F84" s="164"/>
    </row>
    <row r="85" spans="2:6" ht="15.75">
      <c r="B85" s="113"/>
      <c r="C85" s="113"/>
      <c r="D85" s="148"/>
      <c r="E85" s="164"/>
      <c r="F85" s="164"/>
    </row>
    <row r="86" spans="2:6" ht="27.75" customHeight="1">
      <c r="B86" s="166"/>
      <c r="C86" s="166"/>
      <c r="D86" s="166"/>
      <c r="E86" s="166"/>
      <c r="F86" s="166"/>
    </row>
    <row r="87" spans="2:5" ht="15">
      <c r="B87" s="167"/>
      <c r="C87" s="167"/>
      <c r="D87" s="168"/>
      <c r="E87" s="169"/>
    </row>
    <row r="88" spans="2:5" ht="15">
      <c r="B88" s="167"/>
      <c r="C88" s="167"/>
      <c r="D88" s="168"/>
      <c r="E88" s="169"/>
    </row>
    <row r="89" spans="4:6" s="113" customFormat="1" ht="15">
      <c r="D89" s="171"/>
      <c r="E89" s="169"/>
      <c r="F89" s="169"/>
    </row>
    <row r="90" ht="12.75">
      <c r="D90" s="172"/>
    </row>
    <row r="91" ht="12.75">
      <c r="D91" s="172"/>
    </row>
    <row r="92" ht="12.75">
      <c r="D92" s="172"/>
    </row>
    <row r="93" ht="12.75">
      <c r="D93" s="172"/>
    </row>
    <row r="94" ht="12.75">
      <c r="D94" s="172"/>
    </row>
    <row r="95" ht="12.75">
      <c r="D95" s="172"/>
    </row>
    <row r="96" ht="12.75">
      <c r="D96" s="172"/>
    </row>
    <row r="97" ht="12.75">
      <c r="D97" s="172"/>
    </row>
    <row r="98" ht="12.75">
      <c r="D98" s="172"/>
    </row>
    <row r="99" ht="12.75">
      <c r="D99" s="172"/>
    </row>
    <row r="100" ht="12.75">
      <c r="D100" s="172"/>
    </row>
    <row r="101" ht="12.75">
      <c r="D101" s="172"/>
    </row>
    <row r="102" ht="12.75">
      <c r="D102" s="172"/>
    </row>
    <row r="103" ht="12.75">
      <c r="D103" s="172"/>
    </row>
    <row r="104" ht="12.75">
      <c r="D104" s="172"/>
    </row>
    <row r="105" ht="12.75">
      <c r="D105" s="172"/>
    </row>
    <row r="106" ht="12.75">
      <c r="D106" s="172"/>
    </row>
    <row r="107" ht="12.75">
      <c r="D107" s="172"/>
    </row>
    <row r="108" ht="12.75">
      <c r="D108" s="172"/>
    </row>
    <row r="109" ht="12.75">
      <c r="D109" s="172"/>
    </row>
    <row r="110" ht="12.75">
      <c r="D110" s="172"/>
    </row>
    <row r="111" ht="12.75">
      <c r="D111" s="172"/>
    </row>
    <row r="112" ht="12.75">
      <c r="D112" s="172"/>
    </row>
    <row r="113" ht="12.75">
      <c r="D113" s="172"/>
    </row>
  </sheetData>
  <sheetProtection/>
  <mergeCells count="2">
    <mergeCell ref="A1:F1"/>
    <mergeCell ref="D8:F8"/>
  </mergeCells>
  <printOptions/>
  <pageMargins left="0.6" right="0.49" top="0.65" bottom="0.55" header="0.43" footer="0.27"/>
  <pageSetup firstPageNumber="5" useFirstPageNumber="1" horizontalDpi="300" verticalDpi="300" orientation="portrait" paperSize="9" scale="90" r:id="rId2"/>
  <headerFooter alignWithMargins="0">
    <oddHeader>&amp;R&amp;"Arial,Bold"
</oddHeader>
    <oddFooter>&amp;C&amp;"Times New Roman,Regular"&amp;12&amp;P</oddFooter>
  </headerFooter>
  <rowBreaks count="1" manualBreakCount="1">
    <brk id="55" max="5" man="1"/>
  </rowBreaks>
  <drawing r:id="rId1"/>
</worksheet>
</file>

<file path=xl/worksheets/sheet5.xml><?xml version="1.0" encoding="utf-8"?>
<worksheet xmlns="http://schemas.openxmlformats.org/spreadsheetml/2006/main" xmlns:r="http://schemas.openxmlformats.org/officeDocument/2006/relationships">
  <dimension ref="A1:L209"/>
  <sheetViews>
    <sheetView showGridLines="0" view="pageBreakPreview" zoomScaleNormal="75" zoomScaleSheetLayoutView="100" zoomScalePageLayoutView="0" workbookViewId="0" topLeftCell="A19">
      <selection activeCell="E41" sqref="E41"/>
    </sheetView>
  </sheetViews>
  <sheetFormatPr defaultColWidth="9.140625" defaultRowHeight="12.75"/>
  <cols>
    <col min="1" max="1" width="7.00390625" style="117" customWidth="1"/>
    <col min="2" max="2" width="21.8515625" style="117" customWidth="1"/>
    <col min="3" max="3" width="7.00390625" style="117" customWidth="1"/>
    <col min="4" max="4" width="16.7109375" style="117" customWidth="1"/>
    <col min="5" max="5" width="4.421875" style="117" customWidth="1"/>
    <col min="6" max="6" width="9.140625" style="117" customWidth="1"/>
    <col min="7" max="7" width="5.7109375" style="117" customWidth="1"/>
    <col min="8" max="8" width="10.8515625" style="117" customWidth="1"/>
    <col min="9" max="9" width="14.140625" style="117" customWidth="1"/>
    <col min="10" max="16384" width="9.140625" style="117" customWidth="1"/>
  </cols>
  <sheetData>
    <row r="1" ht="15.75">
      <c r="A1" s="190" t="s">
        <v>217</v>
      </c>
    </row>
    <row r="2" spans="1:9" ht="15.75">
      <c r="A2" s="233" t="s">
        <v>312</v>
      </c>
      <c r="B2" s="174"/>
      <c r="C2" s="174"/>
      <c r="D2" s="174"/>
      <c r="E2" s="174"/>
      <c r="F2" s="174"/>
      <c r="G2" s="174"/>
      <c r="H2" s="174"/>
      <c r="I2" s="174"/>
    </row>
    <row r="4" spans="1:2" ht="15.75">
      <c r="A4" s="190" t="s">
        <v>209</v>
      </c>
      <c r="B4" s="115"/>
    </row>
    <row r="5" spans="1:2" ht="15.75">
      <c r="A5" s="115"/>
      <c r="B5" s="115"/>
    </row>
    <row r="6" spans="1:2" ht="15.75">
      <c r="A6" s="190" t="s">
        <v>228</v>
      </c>
      <c r="B6" s="115"/>
    </row>
    <row r="8" spans="1:2" ht="15.75">
      <c r="A8" s="278" t="s">
        <v>164</v>
      </c>
      <c r="B8" s="190" t="s">
        <v>10</v>
      </c>
    </row>
    <row r="9" spans="1:2" ht="15.75">
      <c r="A9" s="278"/>
      <c r="B9" s="190"/>
    </row>
    <row r="10" spans="1:2" ht="15.75">
      <c r="A10" s="278"/>
      <c r="B10" s="190"/>
    </row>
    <row r="11" spans="1:2" ht="15.75">
      <c r="A11" s="278"/>
      <c r="B11" s="190"/>
    </row>
    <row r="12" spans="1:2" ht="15.75">
      <c r="A12" s="278"/>
      <c r="B12" s="190"/>
    </row>
    <row r="15" ht="15.75">
      <c r="L15" s="176"/>
    </row>
    <row r="16" ht="15.75">
      <c r="L16" s="176"/>
    </row>
    <row r="17" ht="15.75">
      <c r="L17" s="176"/>
    </row>
    <row r="18" ht="15.75">
      <c r="L18" s="176"/>
    </row>
    <row r="19" ht="15.75">
      <c r="L19" s="176"/>
    </row>
    <row r="20" ht="12.75" customHeight="1"/>
    <row r="21" spans="1:2" ht="15.75">
      <c r="A21" s="278" t="s">
        <v>165</v>
      </c>
      <c r="B21" s="190" t="s">
        <v>156</v>
      </c>
    </row>
    <row r="22" ht="15.75">
      <c r="A22" s="176"/>
    </row>
    <row r="23" ht="15.75">
      <c r="A23" s="176"/>
    </row>
    <row r="24" ht="15.75">
      <c r="A24" s="176"/>
    </row>
    <row r="25" ht="15.75">
      <c r="A25" s="176"/>
    </row>
    <row r="26" spans="1:2" ht="15.75">
      <c r="A26" s="278" t="s">
        <v>166</v>
      </c>
      <c r="B26" s="190" t="s">
        <v>157</v>
      </c>
    </row>
    <row r="27" ht="15.75">
      <c r="A27" s="176"/>
    </row>
    <row r="28" ht="15.75">
      <c r="A28" s="176"/>
    </row>
    <row r="29" ht="15.75">
      <c r="A29" s="176"/>
    </row>
    <row r="30" ht="15.75">
      <c r="A30" s="176"/>
    </row>
    <row r="31" ht="15.75">
      <c r="A31" s="278" t="s">
        <v>167</v>
      </c>
    </row>
    <row r="32" ht="15.75">
      <c r="A32" s="176"/>
    </row>
    <row r="33" ht="15.75">
      <c r="A33" s="176"/>
    </row>
    <row r="34" ht="15.75">
      <c r="A34" s="176"/>
    </row>
    <row r="35" ht="10.5" customHeight="1">
      <c r="A35" s="176"/>
    </row>
    <row r="36" ht="15.75">
      <c r="A36" s="176"/>
    </row>
    <row r="37" ht="15.75">
      <c r="A37" s="176"/>
    </row>
    <row r="41" spans="1:2" ht="15.75">
      <c r="A41" s="278" t="s">
        <v>168</v>
      </c>
      <c r="B41" s="190" t="s">
        <v>14</v>
      </c>
    </row>
    <row r="42" ht="15.75">
      <c r="A42" s="176"/>
    </row>
    <row r="43" ht="15.75">
      <c r="A43" s="176"/>
    </row>
    <row r="44" ht="15.75">
      <c r="A44" s="176"/>
    </row>
    <row r="45" ht="15.75">
      <c r="A45" s="176"/>
    </row>
    <row r="46" ht="15.75">
      <c r="A46" s="176"/>
    </row>
    <row r="47" spans="1:4" ht="15.75">
      <c r="A47" s="281" t="s">
        <v>169</v>
      </c>
      <c r="B47" s="190" t="s">
        <v>70</v>
      </c>
      <c r="C47" s="197"/>
      <c r="D47" s="197"/>
    </row>
    <row r="48" ht="12" customHeight="1">
      <c r="A48" s="176"/>
    </row>
    <row r="49" ht="16.5" customHeight="1">
      <c r="A49" s="176"/>
    </row>
    <row r="50" ht="15.75" customHeight="1">
      <c r="A50" s="176"/>
    </row>
    <row r="51" ht="15.75" customHeight="1">
      <c r="A51" s="176"/>
    </row>
    <row r="52" ht="15.75" customHeight="1">
      <c r="A52" s="176"/>
    </row>
    <row r="53" ht="15.75" customHeight="1">
      <c r="A53" s="176"/>
    </row>
    <row r="54" ht="15.75" customHeight="1">
      <c r="A54" s="176"/>
    </row>
    <row r="55" spans="1:2" ht="15.75">
      <c r="A55" s="278" t="s">
        <v>170</v>
      </c>
      <c r="B55" s="190" t="s">
        <v>71</v>
      </c>
    </row>
    <row r="56" ht="15.75">
      <c r="A56" s="176"/>
    </row>
    <row r="57" ht="15.75">
      <c r="A57" s="176"/>
    </row>
    <row r="58" ht="15.75">
      <c r="A58" s="176"/>
    </row>
    <row r="59" spans="1:2" ht="15.75">
      <c r="A59" s="281" t="s">
        <v>172</v>
      </c>
      <c r="B59" s="190" t="s">
        <v>72</v>
      </c>
    </row>
    <row r="60" ht="10.5" customHeight="1">
      <c r="A60" s="176"/>
    </row>
    <row r="61" spans="1:2" ht="15.75">
      <c r="A61" s="176"/>
      <c r="B61" s="197" t="s">
        <v>338</v>
      </c>
    </row>
    <row r="62" spans="1:9" ht="15.75">
      <c r="A62" s="176"/>
      <c r="E62" s="119"/>
      <c r="F62" s="119"/>
      <c r="G62" s="119"/>
      <c r="H62" s="119"/>
      <c r="I62" s="119"/>
    </row>
    <row r="63" spans="1:9" ht="15.75">
      <c r="A63" s="176"/>
      <c r="B63" s="197"/>
      <c r="C63" s="197"/>
      <c r="D63" s="192" t="s">
        <v>74</v>
      </c>
      <c r="E63" s="192"/>
      <c r="F63" s="192"/>
      <c r="G63" s="192"/>
      <c r="H63" s="192" t="s">
        <v>342</v>
      </c>
      <c r="I63" s="119"/>
    </row>
    <row r="64" spans="1:9" ht="15.75">
      <c r="A64" s="176"/>
      <c r="B64" s="197"/>
      <c r="C64" s="197"/>
      <c r="D64" s="195" t="s">
        <v>2</v>
      </c>
      <c r="E64" s="192"/>
      <c r="F64" s="192"/>
      <c r="G64" s="389" t="s">
        <v>2</v>
      </c>
      <c r="H64" s="389"/>
      <c r="I64" s="119"/>
    </row>
    <row r="65" spans="1:9" ht="15.75">
      <c r="A65" s="176"/>
      <c r="B65" s="197"/>
      <c r="C65" s="197"/>
      <c r="D65" s="190"/>
      <c r="E65" s="192"/>
      <c r="F65" s="192"/>
      <c r="G65" s="192"/>
      <c r="H65" s="192"/>
      <c r="I65" s="119"/>
    </row>
    <row r="66" spans="1:9" ht="15.75">
      <c r="A66" s="176"/>
      <c r="B66" s="190" t="s">
        <v>211</v>
      </c>
      <c r="C66" s="197"/>
      <c r="D66" s="195"/>
      <c r="E66" s="195"/>
      <c r="F66" s="190"/>
      <c r="G66" s="195"/>
      <c r="H66" s="195"/>
      <c r="I66" s="177"/>
    </row>
    <row r="67" spans="1:8" ht="12.75" customHeight="1">
      <c r="A67" s="176"/>
      <c r="B67" s="197"/>
      <c r="C67" s="197"/>
      <c r="D67" s="304"/>
      <c r="E67" s="304"/>
      <c r="F67" s="304"/>
      <c r="G67" s="304"/>
      <c r="H67" s="304"/>
    </row>
    <row r="68" spans="1:9" ht="15.75">
      <c r="A68" s="176"/>
      <c r="B68" s="243" t="s">
        <v>212</v>
      </c>
      <c r="C68" s="243"/>
      <c r="D68" s="357">
        <v>303487</v>
      </c>
      <c r="E68" s="358"/>
      <c r="F68" s="359"/>
      <c r="G68" s="358"/>
      <c r="H68" s="357">
        <v>65085</v>
      </c>
      <c r="I68" s="178"/>
    </row>
    <row r="69" spans="1:9" ht="15.75">
      <c r="A69" s="176"/>
      <c r="B69" s="243" t="s">
        <v>158</v>
      </c>
      <c r="C69" s="247"/>
      <c r="D69" s="357">
        <v>429259</v>
      </c>
      <c r="E69" s="358"/>
      <c r="F69" s="359"/>
      <c r="G69" s="358"/>
      <c r="H69" s="357">
        <v>34695</v>
      </c>
      <c r="I69" s="178"/>
    </row>
    <row r="70" spans="1:9" ht="15.75">
      <c r="A70" s="176"/>
      <c r="B70" s="243" t="s">
        <v>213</v>
      </c>
      <c r="C70" s="247"/>
      <c r="D70" s="357">
        <v>141396</v>
      </c>
      <c r="E70" s="358"/>
      <c r="F70" s="359"/>
      <c r="G70" s="358"/>
      <c r="H70" s="357">
        <v>649</v>
      </c>
      <c r="I70" s="179"/>
    </row>
    <row r="71" spans="1:9" ht="15" customHeight="1">
      <c r="A71" s="176"/>
      <c r="B71" s="243" t="s">
        <v>214</v>
      </c>
      <c r="C71" s="243"/>
      <c r="D71" s="357">
        <v>132039</v>
      </c>
      <c r="E71" s="358"/>
      <c r="F71" s="359"/>
      <c r="G71" s="358"/>
      <c r="H71" s="357">
        <v>13984</v>
      </c>
      <c r="I71" s="178"/>
    </row>
    <row r="72" spans="1:9" ht="15" customHeight="1">
      <c r="A72" s="176"/>
      <c r="B72" s="243" t="s">
        <v>240</v>
      </c>
      <c r="C72" s="243"/>
      <c r="D72" s="357">
        <v>0</v>
      </c>
      <c r="E72" s="358"/>
      <c r="F72" s="359"/>
      <c r="G72" s="358"/>
      <c r="H72" s="357">
        <v>-61269</v>
      </c>
      <c r="I72" s="178"/>
    </row>
    <row r="73" spans="1:9" ht="15.75">
      <c r="A73" s="176"/>
      <c r="B73" s="243" t="s">
        <v>5</v>
      </c>
      <c r="C73" s="243"/>
      <c r="D73" s="357">
        <v>50</v>
      </c>
      <c r="E73" s="358"/>
      <c r="F73" s="359"/>
      <c r="G73" s="358"/>
      <c r="H73" s="357">
        <v>-9724</v>
      </c>
      <c r="I73" s="178"/>
    </row>
    <row r="74" spans="1:9" ht="8.25" customHeight="1">
      <c r="A74" s="176"/>
      <c r="B74" s="243"/>
      <c r="C74" s="243"/>
      <c r="D74" s="360"/>
      <c r="E74" s="358"/>
      <c r="F74" s="358"/>
      <c r="G74" s="358"/>
      <c r="H74" s="360"/>
      <c r="I74" s="178"/>
    </row>
    <row r="75" spans="1:9" ht="14.25" customHeight="1">
      <c r="A75" s="176"/>
      <c r="B75" s="243" t="s">
        <v>215</v>
      </c>
      <c r="C75" s="243"/>
      <c r="D75" s="357">
        <f>SUM(D68:D74)</f>
        <v>1006231</v>
      </c>
      <c r="E75" s="358"/>
      <c r="F75" s="358"/>
      <c r="G75" s="358"/>
      <c r="H75" s="357">
        <f>SUM(H68:H74)</f>
        <v>43420</v>
      </c>
      <c r="I75" s="178"/>
    </row>
    <row r="76" spans="1:9" ht="6.75" customHeight="1">
      <c r="A76" s="176"/>
      <c r="B76" s="243"/>
      <c r="C76" s="243"/>
      <c r="D76" s="357"/>
      <c r="E76" s="358"/>
      <c r="F76" s="358"/>
      <c r="G76" s="358"/>
      <c r="H76" s="357"/>
      <c r="I76" s="178"/>
    </row>
    <row r="77" spans="1:9" ht="15.75">
      <c r="A77" s="176"/>
      <c r="B77" s="288" t="s">
        <v>159</v>
      </c>
      <c r="C77" s="243"/>
      <c r="D77" s="357"/>
      <c r="E77" s="361"/>
      <c r="F77" s="361"/>
      <c r="G77" s="361"/>
      <c r="H77" s="357">
        <v>-83044</v>
      </c>
      <c r="I77" s="178"/>
    </row>
    <row r="78" spans="1:9" ht="15.75">
      <c r="A78" s="176"/>
      <c r="B78" s="288" t="s">
        <v>94</v>
      </c>
      <c r="C78" s="243"/>
      <c r="D78" s="357"/>
      <c r="E78" s="361"/>
      <c r="F78" s="361"/>
      <c r="G78" s="361"/>
      <c r="H78" s="357"/>
      <c r="I78" s="178"/>
    </row>
    <row r="79" spans="1:9" ht="15.75">
      <c r="A79" s="176"/>
      <c r="B79" s="289" t="s">
        <v>216</v>
      </c>
      <c r="C79" s="243"/>
      <c r="D79" s="357"/>
      <c r="E79" s="362"/>
      <c r="F79" s="362"/>
      <c r="G79" s="362"/>
      <c r="H79" s="357">
        <v>-32095</v>
      </c>
      <c r="I79" s="178"/>
    </row>
    <row r="80" spans="1:9" ht="15.75">
      <c r="A80" s="176"/>
      <c r="B80" s="243"/>
      <c r="C80" s="243"/>
      <c r="D80" s="357"/>
      <c r="E80" s="358"/>
      <c r="F80" s="358"/>
      <c r="G80" s="358"/>
      <c r="H80" s="360"/>
      <c r="I80" s="178"/>
    </row>
    <row r="81" spans="1:9" ht="16.5" thickBot="1">
      <c r="A81" s="176"/>
      <c r="B81" s="243"/>
      <c r="C81" s="243"/>
      <c r="D81" s="363">
        <f>SUM(D75:D80)</f>
        <v>1006231</v>
      </c>
      <c r="E81" s="359"/>
      <c r="F81" s="359"/>
      <c r="G81" s="359"/>
      <c r="H81" s="364">
        <f>SUM(H75:H80)</f>
        <v>-71719</v>
      </c>
      <c r="I81" s="129"/>
    </row>
    <row r="82" spans="1:9" ht="16.5" thickTop="1">
      <c r="A82" s="176"/>
      <c r="B82" s="132"/>
      <c r="C82" s="132"/>
      <c r="D82" s="132"/>
      <c r="E82" s="178"/>
      <c r="F82" s="178"/>
      <c r="G82" s="178"/>
      <c r="H82" s="178"/>
      <c r="I82" s="178"/>
    </row>
    <row r="83" spans="1:9" ht="15.75">
      <c r="A83" s="176"/>
      <c r="E83" s="165"/>
      <c r="F83" s="165"/>
      <c r="G83" s="165"/>
      <c r="H83" s="165"/>
      <c r="I83" s="165"/>
    </row>
    <row r="84" spans="1:2" ht="15.75">
      <c r="A84" s="278" t="s">
        <v>171</v>
      </c>
      <c r="B84" s="190" t="s">
        <v>75</v>
      </c>
    </row>
    <row r="85" ht="15.75">
      <c r="A85" s="176"/>
    </row>
    <row r="86" ht="15.75">
      <c r="A86" s="176"/>
    </row>
    <row r="87" ht="15.75">
      <c r="A87" s="176"/>
    </row>
    <row r="88" ht="15.75">
      <c r="A88" s="176"/>
    </row>
    <row r="89" ht="15.75">
      <c r="A89" s="176"/>
    </row>
    <row r="90" spans="1:2" ht="15.75">
      <c r="A90" s="278" t="s">
        <v>173</v>
      </c>
      <c r="B90" s="306" t="s">
        <v>160</v>
      </c>
    </row>
    <row r="91" ht="15.75">
      <c r="A91" s="176"/>
    </row>
    <row r="92" ht="15.75">
      <c r="A92" s="176"/>
    </row>
    <row r="93" ht="15.75">
      <c r="A93" s="176"/>
    </row>
    <row r="94" ht="15.75">
      <c r="A94" s="176"/>
    </row>
    <row r="95" ht="15.75">
      <c r="A95" s="176"/>
    </row>
    <row r="96" spans="1:2" ht="15.75">
      <c r="A96" s="278" t="s">
        <v>174</v>
      </c>
      <c r="B96" s="190" t="s">
        <v>76</v>
      </c>
    </row>
    <row r="97" ht="15.75">
      <c r="A97" s="176"/>
    </row>
    <row r="98" ht="15.75">
      <c r="A98" s="176"/>
    </row>
    <row r="99" ht="15.75">
      <c r="A99" s="176"/>
    </row>
    <row r="100" ht="15.75">
      <c r="A100" s="176"/>
    </row>
    <row r="101" ht="15.75">
      <c r="A101" s="176"/>
    </row>
    <row r="102" spans="1:2" ht="15.75">
      <c r="A102" s="278" t="s">
        <v>175</v>
      </c>
      <c r="B102" s="190" t="s">
        <v>77</v>
      </c>
    </row>
    <row r="103" spans="1:2" ht="15.75">
      <c r="A103" s="175"/>
      <c r="B103" s="115"/>
    </row>
    <row r="104" spans="1:2" ht="15.75">
      <c r="A104" s="176"/>
      <c r="B104" s="197" t="s">
        <v>12</v>
      </c>
    </row>
    <row r="105" ht="15.75">
      <c r="A105" s="176"/>
    </row>
    <row r="106" ht="15.75">
      <c r="A106" s="176"/>
    </row>
    <row r="107" ht="15.75">
      <c r="A107" s="176"/>
    </row>
    <row r="108" ht="15.75" customHeight="1">
      <c r="A108" s="176"/>
    </row>
    <row r="109" ht="9.75" customHeight="1">
      <c r="A109" s="176"/>
    </row>
    <row r="110" spans="1:2" ht="15" customHeight="1">
      <c r="A110" s="176"/>
      <c r="B110" s="197" t="s">
        <v>13</v>
      </c>
    </row>
    <row r="111" ht="15" customHeight="1">
      <c r="A111" s="176"/>
    </row>
    <row r="112" ht="15" customHeight="1">
      <c r="A112" s="176"/>
    </row>
    <row r="113" ht="15" customHeight="1">
      <c r="A113" s="176"/>
    </row>
    <row r="114" ht="14.25" customHeight="1">
      <c r="A114" s="176"/>
    </row>
    <row r="115" spans="1:2" ht="14.25" customHeight="1">
      <c r="A115" s="176"/>
      <c r="B115" s="197" t="s">
        <v>332</v>
      </c>
    </row>
    <row r="116" ht="14.25" customHeight="1">
      <c r="A116" s="176"/>
    </row>
    <row r="117" ht="14.25" customHeight="1">
      <c r="A117" s="176"/>
    </row>
    <row r="118" ht="14.25" customHeight="1">
      <c r="A118" s="176"/>
    </row>
    <row r="119" ht="18" customHeight="1">
      <c r="A119" s="176"/>
    </row>
    <row r="120" ht="9" customHeight="1">
      <c r="A120" s="176"/>
    </row>
    <row r="121" ht="9" customHeight="1">
      <c r="A121" s="176"/>
    </row>
    <row r="122" ht="9" customHeight="1">
      <c r="A122" s="176"/>
    </row>
    <row r="123" ht="9" customHeight="1">
      <c r="A123" s="176"/>
    </row>
    <row r="124" ht="9" customHeight="1">
      <c r="A124" s="176"/>
    </row>
    <row r="125" ht="9" customHeight="1">
      <c r="A125" s="176"/>
    </row>
    <row r="126" ht="9" customHeight="1">
      <c r="A126" s="176"/>
    </row>
    <row r="127" ht="9" customHeight="1">
      <c r="A127" s="176"/>
    </row>
    <row r="128" ht="9" customHeight="1">
      <c r="A128" s="176"/>
    </row>
    <row r="129" ht="9" customHeight="1">
      <c r="A129" s="176"/>
    </row>
    <row r="130" ht="9.75" customHeight="1">
      <c r="A130" s="176"/>
    </row>
    <row r="131" ht="7.5" customHeight="1">
      <c r="A131" s="176"/>
    </row>
    <row r="132" ht="15.75">
      <c r="A132" s="176"/>
    </row>
    <row r="133" ht="15.75">
      <c r="A133" s="176"/>
    </row>
    <row r="134" ht="15.75">
      <c r="A134" s="176"/>
    </row>
    <row r="135" ht="15.75">
      <c r="A135" s="176"/>
    </row>
    <row r="136" ht="15.75">
      <c r="A136" s="176"/>
    </row>
    <row r="137" ht="15.75">
      <c r="A137" s="176"/>
    </row>
    <row r="138" ht="15.75">
      <c r="A138" s="176"/>
    </row>
    <row r="139" ht="15.75">
      <c r="A139" s="176"/>
    </row>
    <row r="140" spans="1:2" ht="15.75">
      <c r="A140" s="176"/>
      <c r="B140" s="350" t="s">
        <v>289</v>
      </c>
    </row>
    <row r="141" spans="1:2" ht="15.75">
      <c r="A141" s="176"/>
      <c r="B141" s="350"/>
    </row>
    <row r="142" spans="1:2" ht="15.75">
      <c r="A142" s="176"/>
      <c r="B142" s="350"/>
    </row>
    <row r="143" ht="15.75">
      <c r="A143" s="176"/>
    </row>
    <row r="144" ht="15.75">
      <c r="A144" s="176"/>
    </row>
    <row r="145" ht="15.75">
      <c r="A145" s="176"/>
    </row>
    <row r="146" ht="15.75">
      <c r="A146" s="176"/>
    </row>
    <row r="147" spans="1:2" ht="15.75">
      <c r="A147" s="176"/>
      <c r="B147" s="304" t="s">
        <v>313</v>
      </c>
    </row>
    <row r="148" spans="1:2" ht="15.75">
      <c r="A148" s="176"/>
      <c r="B148" s="304"/>
    </row>
    <row r="149" ht="15.75">
      <c r="A149" s="176"/>
    </row>
    <row r="150" ht="15.75">
      <c r="A150" s="176"/>
    </row>
    <row r="151" ht="15.75">
      <c r="A151" s="176"/>
    </row>
    <row r="152" ht="15.75">
      <c r="A152" s="176"/>
    </row>
    <row r="153" ht="15.75">
      <c r="A153" s="176"/>
    </row>
    <row r="154" ht="15.75">
      <c r="A154" s="176"/>
    </row>
    <row r="155" spans="1:2" ht="15.75">
      <c r="A155" s="176"/>
      <c r="B155" s="304" t="s">
        <v>323</v>
      </c>
    </row>
    <row r="156" ht="15.75">
      <c r="A156" s="176"/>
    </row>
    <row r="157" ht="15.75">
      <c r="A157" s="176"/>
    </row>
    <row r="158" ht="15.75">
      <c r="A158" s="176"/>
    </row>
    <row r="159" ht="15.75">
      <c r="A159" s="176"/>
    </row>
    <row r="160" ht="15.75">
      <c r="A160" s="176"/>
    </row>
    <row r="161" ht="15.75">
      <c r="A161" s="176"/>
    </row>
    <row r="162" ht="15.75">
      <c r="A162" s="176"/>
    </row>
    <row r="163" ht="15.75">
      <c r="A163" s="176"/>
    </row>
    <row r="164" spans="1:2" ht="15.75">
      <c r="A164" s="278" t="s">
        <v>176</v>
      </c>
      <c r="B164" s="190" t="s">
        <v>161</v>
      </c>
    </row>
    <row r="165" ht="15.75">
      <c r="A165" s="176"/>
    </row>
    <row r="166" spans="1:2" ht="15.75">
      <c r="A166" s="176"/>
      <c r="B166" s="197" t="s">
        <v>12</v>
      </c>
    </row>
    <row r="167" ht="15.75">
      <c r="A167" s="176"/>
    </row>
    <row r="168" spans="1:8" ht="15.75">
      <c r="A168" s="176"/>
      <c r="C168" s="197"/>
      <c r="D168" s="197"/>
      <c r="E168" s="197"/>
      <c r="F168" s="195"/>
      <c r="G168" s="251"/>
      <c r="H168" s="195" t="s">
        <v>276</v>
      </c>
    </row>
    <row r="169" spans="1:8" ht="15.75">
      <c r="A169" s="176"/>
      <c r="C169" s="197"/>
      <c r="D169" s="197"/>
      <c r="E169" s="197"/>
      <c r="F169" s="195"/>
      <c r="G169" s="237"/>
      <c r="H169" s="195" t="s">
        <v>2</v>
      </c>
    </row>
    <row r="170" spans="1:8" ht="15.75">
      <c r="A170" s="176"/>
      <c r="C170" s="197"/>
      <c r="D170" s="197"/>
      <c r="E170" s="197"/>
      <c r="F170" s="197"/>
      <c r="G170" s="243"/>
      <c r="H170" s="197"/>
    </row>
    <row r="171" spans="1:8" ht="15.75">
      <c r="A171" s="176"/>
      <c r="C171" s="197" t="s">
        <v>162</v>
      </c>
      <c r="D171" s="197"/>
      <c r="E171" s="197"/>
      <c r="F171" s="197"/>
      <c r="G171" s="243"/>
      <c r="H171" s="304">
        <v>20358</v>
      </c>
    </row>
    <row r="172" spans="1:8" ht="15.75">
      <c r="A172" s="176"/>
      <c r="C172" s="197" t="s">
        <v>163</v>
      </c>
      <c r="D172" s="197"/>
      <c r="E172" s="197"/>
      <c r="F172" s="197"/>
      <c r="G172" s="243"/>
      <c r="H172" s="304">
        <v>6808</v>
      </c>
    </row>
    <row r="173" spans="1:8" ht="6.75" customHeight="1">
      <c r="A173" s="176"/>
      <c r="C173" s="197"/>
      <c r="D173" s="197"/>
      <c r="E173" s="197"/>
      <c r="F173" s="197"/>
      <c r="G173" s="243"/>
      <c r="H173" s="304"/>
    </row>
    <row r="174" spans="1:8" ht="16.5" thickBot="1">
      <c r="A174" s="176"/>
      <c r="C174" s="197"/>
      <c r="D174" s="197"/>
      <c r="E174" s="197"/>
      <c r="F174" s="243"/>
      <c r="G174" s="243"/>
      <c r="H174" s="356">
        <f>+H172+H171</f>
        <v>27166</v>
      </c>
    </row>
    <row r="175" ht="16.5" thickTop="1">
      <c r="A175" s="176"/>
    </row>
    <row r="176" ht="15.75">
      <c r="A176" s="176"/>
    </row>
    <row r="177" spans="1:2" ht="15.75">
      <c r="A177" s="176"/>
      <c r="B177" s="197" t="s">
        <v>13</v>
      </c>
    </row>
    <row r="178" ht="15.75">
      <c r="A178" s="176"/>
    </row>
    <row r="179" ht="15.75">
      <c r="A179" s="176"/>
    </row>
    <row r="180" ht="15.75">
      <c r="A180" s="176"/>
    </row>
    <row r="181" ht="15.75">
      <c r="A181" s="176"/>
    </row>
    <row r="182" ht="15.75">
      <c r="A182" s="176"/>
    </row>
    <row r="183" ht="15.75">
      <c r="A183" s="176"/>
    </row>
    <row r="184" ht="15.75">
      <c r="A184" s="176"/>
    </row>
    <row r="185" ht="15.75">
      <c r="A185" s="176"/>
    </row>
    <row r="186" ht="15.75">
      <c r="A186" s="176"/>
    </row>
    <row r="187" ht="15.75">
      <c r="A187" s="176"/>
    </row>
    <row r="188" ht="15.75">
      <c r="A188" s="176"/>
    </row>
    <row r="189" ht="15.75">
      <c r="A189" s="176"/>
    </row>
    <row r="190" ht="15.75">
      <c r="A190" s="176"/>
    </row>
    <row r="191" ht="15.75">
      <c r="A191" s="176"/>
    </row>
    <row r="192" ht="15.75">
      <c r="A192" s="176"/>
    </row>
    <row r="193" ht="15.75">
      <c r="A193" s="176"/>
    </row>
    <row r="194" ht="15.75">
      <c r="A194" s="176"/>
    </row>
    <row r="195" ht="15.75">
      <c r="A195" s="176"/>
    </row>
    <row r="196" ht="15.75">
      <c r="A196" s="176"/>
    </row>
    <row r="197" ht="15.75">
      <c r="A197" s="176"/>
    </row>
    <row r="198" ht="15.75">
      <c r="A198" s="176"/>
    </row>
    <row r="199" ht="15.75">
      <c r="A199" s="176"/>
    </row>
    <row r="200" ht="15.75">
      <c r="A200" s="176"/>
    </row>
    <row r="201" ht="15.75">
      <c r="A201" s="176"/>
    </row>
    <row r="202" ht="15.75">
      <c r="A202" s="176"/>
    </row>
    <row r="203" ht="15.75">
      <c r="A203" s="176"/>
    </row>
    <row r="204" ht="15.75">
      <c r="A204" s="176"/>
    </row>
    <row r="205" ht="15.75">
      <c r="A205" s="176"/>
    </row>
    <row r="206" ht="15.75">
      <c r="A206" s="176"/>
    </row>
    <row r="207" ht="15.75">
      <c r="A207" s="176"/>
    </row>
    <row r="208" ht="15.75">
      <c r="A208" s="176"/>
    </row>
    <row r="209" ht="15.75">
      <c r="A209" s="176"/>
    </row>
  </sheetData>
  <sheetProtection/>
  <mergeCells count="1">
    <mergeCell ref="G64:H64"/>
  </mergeCells>
  <printOptions/>
  <pageMargins left="0.75" right="0.24" top="0.4" bottom="0.3" header="0.43" footer="0.27"/>
  <pageSetup firstPageNumber="7" useFirstPageNumber="1" horizontalDpi="600" verticalDpi="600" orientation="portrait" paperSize="9" scale="90" r:id="rId2"/>
  <headerFooter alignWithMargins="0">
    <oddHeader>&amp;R&amp;"Arial,Bold"
</oddHeader>
    <oddFooter>&amp;C&amp;"Times New Roman,Regular"&amp;12&amp;P</oddFooter>
  </headerFooter>
  <rowBreaks count="3" manualBreakCount="3">
    <brk id="53" max="8" man="1"/>
    <brk id="100" max="13" man="1"/>
    <brk id="161" max="8" man="1"/>
  </rowBreaks>
  <drawing r:id="rId1"/>
</worksheet>
</file>

<file path=xl/worksheets/sheet6.xml><?xml version="1.0" encoding="utf-8"?>
<worksheet xmlns="http://schemas.openxmlformats.org/spreadsheetml/2006/main" xmlns:r="http://schemas.openxmlformats.org/officeDocument/2006/relationships">
  <dimension ref="A1:K313"/>
  <sheetViews>
    <sheetView showGridLines="0" tabSelected="1" view="pageBreakPreview" zoomScaleNormal="75" zoomScaleSheetLayoutView="100" zoomScalePageLayoutView="0" workbookViewId="0" topLeftCell="A273">
      <selection activeCell="B275" sqref="B275"/>
    </sheetView>
  </sheetViews>
  <sheetFormatPr defaultColWidth="9.140625" defaultRowHeight="12.75"/>
  <cols>
    <col min="1" max="1" width="4.8515625" style="117" customWidth="1"/>
    <col min="2" max="2" width="3.57421875" style="117" customWidth="1"/>
    <col min="3" max="3" width="32.140625" style="117" customWidth="1"/>
    <col min="4" max="4" width="11.57421875" style="117" customWidth="1"/>
    <col min="5" max="5" width="14.28125" style="117" customWidth="1"/>
    <col min="6" max="6" width="1.421875" style="117" customWidth="1"/>
    <col min="7" max="7" width="12.00390625" style="117" customWidth="1"/>
    <col min="8" max="8" width="0.9921875" style="117" customWidth="1"/>
    <col min="9" max="9" width="11.140625" style="117" customWidth="1"/>
    <col min="10" max="10" width="13.00390625" style="117" customWidth="1"/>
    <col min="11" max="11" width="1.421875" style="117" hidden="1" customWidth="1"/>
    <col min="12" max="16384" width="9.140625" style="117" customWidth="1"/>
  </cols>
  <sheetData>
    <row r="1" ht="15.75">
      <c r="A1" s="190"/>
    </row>
    <row r="2" spans="1:11" ht="15.75">
      <c r="A2" s="233" t="s">
        <v>312</v>
      </c>
      <c r="B2" s="174"/>
      <c r="C2" s="174"/>
      <c r="D2" s="174"/>
      <c r="E2" s="174"/>
      <c r="F2" s="174"/>
      <c r="G2" s="174"/>
      <c r="H2" s="174"/>
      <c r="I2" s="174"/>
      <c r="J2" s="174"/>
      <c r="K2" s="174"/>
    </row>
    <row r="3" ht="9" customHeight="1">
      <c r="B3" s="115"/>
    </row>
    <row r="4" spans="1:3" ht="15.75">
      <c r="A4" s="190" t="s">
        <v>210</v>
      </c>
      <c r="B4" s="190"/>
      <c r="C4" s="197"/>
    </row>
    <row r="5" spans="1:3" ht="11.25" customHeight="1">
      <c r="A5" s="190"/>
      <c r="B5" s="190"/>
      <c r="C5" s="197"/>
    </row>
    <row r="6" spans="1:3" ht="15.75">
      <c r="A6" s="253" t="s">
        <v>229</v>
      </c>
      <c r="B6" s="190"/>
      <c r="C6" s="197"/>
    </row>
    <row r="7" spans="1:3" ht="15.75">
      <c r="A7" s="253" t="s">
        <v>230</v>
      </c>
      <c r="B7" s="190"/>
      <c r="C7" s="197"/>
    </row>
    <row r="8" spans="1:3" ht="15.75">
      <c r="A8" s="197"/>
      <c r="B8" s="190"/>
      <c r="C8" s="197"/>
    </row>
    <row r="9" spans="1:3" ht="15.75">
      <c r="A9" s="306" t="s">
        <v>78</v>
      </c>
      <c r="B9" s="306" t="s">
        <v>177</v>
      </c>
      <c r="C9" s="245"/>
    </row>
    <row r="10" spans="1:3" ht="15.75">
      <c r="A10" s="306"/>
      <c r="B10" s="306"/>
      <c r="C10" s="245"/>
    </row>
    <row r="11" spans="1:3" ht="15.75">
      <c r="A11" s="306"/>
      <c r="B11" s="306"/>
      <c r="C11" s="245"/>
    </row>
    <row r="12" spans="1:3" ht="15.75">
      <c r="A12" s="306"/>
      <c r="B12" s="306"/>
      <c r="C12" s="245"/>
    </row>
    <row r="13" spans="1:3" ht="15.75">
      <c r="A13" s="306"/>
      <c r="B13" s="306"/>
      <c r="C13" s="245"/>
    </row>
    <row r="14" spans="1:3" ht="15.75">
      <c r="A14" s="306"/>
      <c r="B14" s="306"/>
      <c r="C14" s="245"/>
    </row>
    <row r="15" spans="1:3" ht="15.75">
      <c r="A15" s="306"/>
      <c r="B15" s="306"/>
      <c r="C15" s="245"/>
    </row>
    <row r="16" spans="1:3" ht="15.75">
      <c r="A16" s="306"/>
      <c r="B16" s="306"/>
      <c r="C16" s="245"/>
    </row>
    <row r="17" spans="1:3" ht="15.75">
      <c r="A17" s="306"/>
      <c r="B17" s="306"/>
      <c r="C17" s="245"/>
    </row>
    <row r="18" spans="1:4" ht="15.75">
      <c r="A18" s="306" t="s">
        <v>79</v>
      </c>
      <c r="B18" s="306" t="s">
        <v>241</v>
      </c>
      <c r="C18" s="182"/>
      <c r="D18" s="182"/>
    </row>
    <row r="19" ht="15.75">
      <c r="A19" s="308"/>
    </row>
    <row r="20" ht="15.75">
      <c r="A20" s="115"/>
    </row>
    <row r="21" ht="15.75">
      <c r="A21" s="115"/>
    </row>
    <row r="22" ht="15.75">
      <c r="A22" s="115"/>
    </row>
    <row r="23" ht="15.75">
      <c r="A23" s="115"/>
    </row>
    <row r="24" ht="15.75">
      <c r="A24" s="115"/>
    </row>
    <row r="25" ht="15.75">
      <c r="A25" s="115"/>
    </row>
    <row r="26" spans="1:2" ht="15.75">
      <c r="A26" s="190" t="s">
        <v>80</v>
      </c>
      <c r="B26" s="190" t="s">
        <v>242</v>
      </c>
    </row>
    <row r="27" ht="15.75">
      <c r="A27" s="115"/>
    </row>
    <row r="28" ht="15.75">
      <c r="A28" s="115"/>
    </row>
    <row r="29" ht="15.75">
      <c r="A29" s="115"/>
    </row>
    <row r="30" ht="15.75">
      <c r="A30" s="115"/>
    </row>
    <row r="31" spans="1:2" ht="15.75">
      <c r="A31" s="190" t="s">
        <v>81</v>
      </c>
      <c r="B31" s="190" t="s">
        <v>178</v>
      </c>
    </row>
    <row r="32" ht="15.75">
      <c r="A32" s="115"/>
    </row>
    <row r="33" ht="15.75">
      <c r="A33" s="115"/>
    </row>
    <row r="34" ht="15.75">
      <c r="A34" s="115"/>
    </row>
    <row r="35" spans="1:10" ht="15.75">
      <c r="A35" s="190" t="s">
        <v>82</v>
      </c>
      <c r="B35" s="190" t="s">
        <v>95</v>
      </c>
      <c r="C35" s="197"/>
      <c r="D35" s="197"/>
      <c r="E35" s="197"/>
      <c r="F35" s="197"/>
      <c r="G35" s="197"/>
      <c r="H35" s="197"/>
      <c r="I35" s="197"/>
      <c r="J35" s="197"/>
    </row>
    <row r="36" spans="1:10" ht="15.75">
      <c r="A36" s="190"/>
      <c r="B36" s="197"/>
      <c r="C36" s="253"/>
      <c r="D36" s="386" t="s">
        <v>314</v>
      </c>
      <c r="E36" s="386"/>
      <c r="F36" s="253"/>
      <c r="G36" s="386" t="s">
        <v>315</v>
      </c>
      <c r="H36" s="386"/>
      <c r="I36" s="386"/>
      <c r="J36" s="197"/>
    </row>
    <row r="37" spans="1:10" ht="15.75">
      <c r="A37" s="190"/>
      <c r="B37" s="197"/>
      <c r="C37" s="254"/>
      <c r="D37" s="192" t="s">
        <v>292</v>
      </c>
      <c r="E37" s="192" t="s">
        <v>249</v>
      </c>
      <c r="F37" s="192"/>
      <c r="G37" s="192" t="s">
        <v>292</v>
      </c>
      <c r="H37" s="192"/>
      <c r="I37" s="192" t="s">
        <v>249</v>
      </c>
      <c r="J37" s="197"/>
    </row>
    <row r="38" spans="1:10" ht="15.75">
      <c r="A38" s="190"/>
      <c r="B38" s="197"/>
      <c r="C38" s="254"/>
      <c r="D38" s="192" t="s">
        <v>2</v>
      </c>
      <c r="E38" s="192" t="s">
        <v>2</v>
      </c>
      <c r="F38" s="192"/>
      <c r="G38" s="192" t="s">
        <v>2</v>
      </c>
      <c r="H38" s="192"/>
      <c r="I38" s="192" t="s">
        <v>2</v>
      </c>
      <c r="J38" s="197"/>
    </row>
    <row r="39" spans="1:10" ht="8.25" customHeight="1">
      <c r="A39" s="190"/>
      <c r="B39" s="197"/>
      <c r="C39" s="197"/>
      <c r="D39" s="197"/>
      <c r="E39" s="197"/>
      <c r="F39" s="197"/>
      <c r="G39" s="197"/>
      <c r="H39" s="197"/>
      <c r="I39" s="197"/>
      <c r="J39" s="197"/>
    </row>
    <row r="40" spans="1:10" ht="15.75">
      <c r="A40" s="190"/>
      <c r="B40" s="197" t="s">
        <v>231</v>
      </c>
      <c r="C40" s="197"/>
      <c r="D40" s="197"/>
      <c r="E40" s="197"/>
      <c r="F40" s="197"/>
      <c r="G40" s="197"/>
      <c r="H40" s="197"/>
      <c r="I40" s="197"/>
      <c r="J40" s="197"/>
    </row>
    <row r="41" spans="1:10" ht="15.75">
      <c r="A41" s="190"/>
      <c r="B41" s="255" t="s">
        <v>233</v>
      </c>
      <c r="C41" s="197"/>
      <c r="D41" s="202">
        <v>-140</v>
      </c>
      <c r="E41" s="366">
        <v>1004</v>
      </c>
      <c r="F41" s="202"/>
      <c r="G41" s="202">
        <v>449</v>
      </c>
      <c r="H41" s="202"/>
      <c r="I41" s="366">
        <v>1160</v>
      </c>
      <c r="J41" s="197"/>
    </row>
    <row r="42" spans="1:10" ht="15.75">
      <c r="A42" s="190"/>
      <c r="B42" s="255" t="s">
        <v>234</v>
      </c>
      <c r="C42" s="197"/>
      <c r="D42" s="202">
        <v>8793</v>
      </c>
      <c r="E42" s="366">
        <v>719</v>
      </c>
      <c r="F42" s="202"/>
      <c r="G42" s="202">
        <v>11515</v>
      </c>
      <c r="H42" s="202"/>
      <c r="I42" s="366">
        <v>2079</v>
      </c>
      <c r="J42" s="197"/>
    </row>
    <row r="43" spans="1:10" ht="8.25" customHeight="1">
      <c r="A43" s="190"/>
      <c r="B43" s="197"/>
      <c r="C43" s="243"/>
      <c r="D43" s="203"/>
      <c r="E43" s="367"/>
      <c r="F43" s="202"/>
      <c r="G43" s="203"/>
      <c r="H43" s="203"/>
      <c r="I43" s="370"/>
      <c r="J43" s="197"/>
    </row>
    <row r="44" spans="1:10" ht="15.75">
      <c r="A44" s="190"/>
      <c r="B44" s="197"/>
      <c r="C44" s="197"/>
      <c r="D44" s="256">
        <f>+D42+D41</f>
        <v>8653</v>
      </c>
      <c r="E44" s="368">
        <f>+E42+E41</f>
        <v>1723</v>
      </c>
      <c r="F44" s="202"/>
      <c r="G44" s="256">
        <f>+G42+G41</f>
        <v>11964</v>
      </c>
      <c r="H44" s="256"/>
      <c r="I44" s="368">
        <f>+I42+I41</f>
        <v>3239</v>
      </c>
      <c r="J44" s="197"/>
    </row>
    <row r="45" spans="1:10" ht="15.75">
      <c r="A45" s="190"/>
      <c r="B45" s="197" t="s">
        <v>232</v>
      </c>
      <c r="C45" s="197"/>
      <c r="D45" s="202"/>
      <c r="E45" s="366"/>
      <c r="F45" s="202"/>
      <c r="G45" s="202"/>
      <c r="H45" s="202"/>
      <c r="I45" s="366"/>
      <c r="J45" s="197"/>
    </row>
    <row r="46" spans="1:10" ht="15.75">
      <c r="A46" s="190"/>
      <c r="B46" s="255" t="s">
        <v>233</v>
      </c>
      <c r="C46" s="197"/>
      <c r="D46" s="202">
        <v>-47</v>
      </c>
      <c r="E46" s="340">
        <v>-705</v>
      </c>
      <c r="F46" s="200"/>
      <c r="G46" s="200">
        <v>-2009</v>
      </c>
      <c r="H46" s="200"/>
      <c r="I46" s="340">
        <v>-2679</v>
      </c>
      <c r="J46" s="197"/>
    </row>
    <row r="47" spans="1:10" ht="15.75">
      <c r="A47" s="190"/>
      <c r="B47" s="255" t="s">
        <v>234</v>
      </c>
      <c r="C47" s="197"/>
      <c r="D47" s="202">
        <v>1060</v>
      </c>
      <c r="E47" s="366">
        <v>5505</v>
      </c>
      <c r="F47" s="202"/>
      <c r="G47" s="202">
        <v>599</v>
      </c>
      <c r="H47" s="202"/>
      <c r="I47" s="366">
        <v>6864</v>
      </c>
      <c r="J47" s="197"/>
    </row>
    <row r="48" spans="1:10" ht="6" customHeight="1">
      <c r="A48" s="190"/>
      <c r="B48" s="197"/>
      <c r="C48" s="197"/>
      <c r="D48" s="203"/>
      <c r="E48" s="367"/>
      <c r="F48" s="202"/>
      <c r="G48" s="203"/>
      <c r="H48" s="203"/>
      <c r="I48" s="370"/>
      <c r="J48" s="197"/>
    </row>
    <row r="49" spans="1:10" ht="15.75">
      <c r="A49" s="190"/>
      <c r="B49" s="197"/>
      <c r="C49" s="197"/>
      <c r="D49" s="256">
        <f>+D47+D46</f>
        <v>1013</v>
      </c>
      <c r="E49" s="368">
        <f>+E47+E46</f>
        <v>4800</v>
      </c>
      <c r="F49" s="202"/>
      <c r="G49" s="256">
        <f>+G47+G46</f>
        <v>-1410</v>
      </c>
      <c r="H49" s="256"/>
      <c r="I49" s="368">
        <f>+I47+I46</f>
        <v>4185</v>
      </c>
      <c r="J49" s="197"/>
    </row>
    <row r="50" spans="1:10" ht="10.5" customHeight="1">
      <c r="A50" s="190"/>
      <c r="B50" s="197"/>
      <c r="C50" s="197"/>
      <c r="D50" s="202"/>
      <c r="E50" s="366"/>
      <c r="F50" s="202"/>
      <c r="G50" s="202"/>
      <c r="H50" s="202"/>
      <c r="I50" s="366"/>
      <c r="J50" s="197"/>
    </row>
    <row r="51" spans="1:10" ht="15.75">
      <c r="A51" s="190"/>
      <c r="B51" s="197" t="s">
        <v>336</v>
      </c>
      <c r="C51" s="197"/>
      <c r="D51" s="202"/>
      <c r="E51" s="366"/>
      <c r="F51" s="202"/>
      <c r="G51" s="202"/>
      <c r="H51" s="202"/>
      <c r="I51" s="366"/>
      <c r="J51" s="197"/>
    </row>
    <row r="52" spans="1:10" ht="15.75">
      <c r="A52" s="190"/>
      <c r="B52" s="197" t="s">
        <v>200</v>
      </c>
      <c r="C52" s="197"/>
      <c r="D52" s="200">
        <v>-1927</v>
      </c>
      <c r="E52" s="340">
        <v>349</v>
      </c>
      <c r="F52" s="202"/>
      <c r="G52" s="202">
        <v>-5232</v>
      </c>
      <c r="H52" s="202"/>
      <c r="I52" s="340">
        <v>244</v>
      </c>
      <c r="J52" s="197"/>
    </row>
    <row r="53" spans="1:10" ht="7.5" customHeight="1">
      <c r="A53" s="190"/>
      <c r="B53" s="197"/>
      <c r="C53" s="243"/>
      <c r="D53" s="203"/>
      <c r="E53" s="366"/>
      <c r="F53" s="202"/>
      <c r="G53" s="203"/>
      <c r="H53" s="203"/>
      <c r="I53" s="370"/>
      <c r="J53" s="197"/>
    </row>
    <row r="54" spans="1:10" ht="16.5" thickBot="1">
      <c r="A54" s="115"/>
      <c r="C54" s="132"/>
      <c r="D54" s="257">
        <f>+D52+D49+D44</f>
        <v>7739</v>
      </c>
      <c r="E54" s="369">
        <f>+E52+E49+E44</f>
        <v>6872</v>
      </c>
      <c r="F54" s="202"/>
      <c r="G54" s="257">
        <f>+G52+G49+G44</f>
        <v>5322</v>
      </c>
      <c r="H54" s="257"/>
      <c r="I54" s="369">
        <f>+I52+I49+I44</f>
        <v>7668</v>
      </c>
      <c r="J54" s="197"/>
    </row>
    <row r="55" ht="16.5" thickTop="1">
      <c r="A55" s="115"/>
    </row>
    <row r="56" ht="15.75">
      <c r="A56" s="115"/>
    </row>
    <row r="57" ht="15.75">
      <c r="A57" s="115"/>
    </row>
    <row r="58" spans="1:2" ht="15.75">
      <c r="A58" s="190" t="s">
        <v>83</v>
      </c>
      <c r="B58" s="190" t="s">
        <v>235</v>
      </c>
    </row>
    <row r="59" ht="15.75">
      <c r="A59" s="115"/>
    </row>
    <row r="60" ht="15.75">
      <c r="A60" s="115"/>
    </row>
    <row r="61" ht="15.75">
      <c r="A61" s="115"/>
    </row>
    <row r="62" ht="15.75">
      <c r="A62" s="115"/>
    </row>
    <row r="63" ht="15.75">
      <c r="A63" s="115"/>
    </row>
    <row r="64" spans="1:2" ht="15.75">
      <c r="A64" s="190" t="s">
        <v>84</v>
      </c>
      <c r="B64" s="190" t="s">
        <v>179</v>
      </c>
    </row>
    <row r="65" ht="15.75">
      <c r="A65" s="115"/>
    </row>
    <row r="66" spans="1:3" ht="15.75">
      <c r="A66" s="115"/>
      <c r="B66" s="197" t="s">
        <v>12</v>
      </c>
      <c r="C66" s="197" t="s">
        <v>250</v>
      </c>
    </row>
    <row r="67" spans="1:5" ht="15.75">
      <c r="A67" s="115"/>
      <c r="E67" s="132"/>
    </row>
    <row r="68" spans="1:9" ht="15.75">
      <c r="A68" s="115"/>
      <c r="D68" s="110"/>
      <c r="E68" s="290" t="s">
        <v>318</v>
      </c>
      <c r="F68" s="115"/>
      <c r="G68" s="183"/>
      <c r="H68" s="253"/>
      <c r="I68" s="192" t="s">
        <v>316</v>
      </c>
    </row>
    <row r="69" spans="1:9" ht="15.75">
      <c r="A69" s="115"/>
      <c r="D69" s="181"/>
      <c r="E69" s="290" t="s">
        <v>277</v>
      </c>
      <c r="F69" s="181"/>
      <c r="G69" s="183"/>
      <c r="H69" s="181"/>
      <c r="I69" s="192" t="s">
        <v>317</v>
      </c>
    </row>
    <row r="70" spans="1:9" ht="15.75">
      <c r="A70" s="115"/>
      <c r="D70" s="184"/>
      <c r="E70" s="290" t="s">
        <v>292</v>
      </c>
      <c r="F70" s="181"/>
      <c r="G70" s="185"/>
      <c r="H70" s="184"/>
      <c r="I70" s="192" t="s">
        <v>292</v>
      </c>
    </row>
    <row r="71" spans="1:9" ht="15.75">
      <c r="A71" s="115"/>
      <c r="D71" s="181"/>
      <c r="E71" s="192" t="s">
        <v>2</v>
      </c>
      <c r="F71" s="181"/>
      <c r="G71" s="183"/>
      <c r="H71" s="181"/>
      <c r="I71" s="192" t="s">
        <v>2</v>
      </c>
    </row>
    <row r="72" spans="1:9" ht="9.75" customHeight="1">
      <c r="A72" s="115"/>
      <c r="E72" s="243"/>
      <c r="F72" s="197"/>
      <c r="G72" s="243"/>
      <c r="H72" s="197"/>
      <c r="I72" s="197"/>
    </row>
    <row r="73" spans="1:9" ht="16.5" thickBot="1">
      <c r="A73" s="115"/>
      <c r="C73" s="197" t="s">
        <v>180</v>
      </c>
      <c r="D73" s="180"/>
      <c r="E73" s="302">
        <v>18559</v>
      </c>
      <c r="F73" s="251"/>
      <c r="G73" s="238"/>
      <c r="H73" s="302"/>
      <c r="I73" s="302">
        <v>114293</v>
      </c>
    </row>
    <row r="74" spans="1:9" ht="11.25" customHeight="1" thickTop="1">
      <c r="A74" s="115"/>
      <c r="E74" s="243"/>
      <c r="F74" s="197"/>
      <c r="G74" s="243"/>
      <c r="H74" s="197"/>
      <c r="I74" s="197"/>
    </row>
    <row r="75" spans="1:9" ht="16.5" thickBot="1">
      <c r="A75" s="115"/>
      <c r="C75" s="197" t="s">
        <v>270</v>
      </c>
      <c r="D75" s="180"/>
      <c r="E75" s="302">
        <v>31781</v>
      </c>
      <c r="F75" s="251"/>
      <c r="G75" s="238"/>
      <c r="H75" s="302"/>
      <c r="I75" s="302">
        <v>117664</v>
      </c>
    </row>
    <row r="76" spans="1:9" ht="11.25" customHeight="1" thickTop="1">
      <c r="A76" s="115"/>
      <c r="E76" s="243"/>
      <c r="F76" s="197"/>
      <c r="G76" s="243"/>
      <c r="H76" s="197"/>
      <c r="I76" s="197"/>
    </row>
    <row r="77" spans="1:9" ht="16.5" thickBot="1">
      <c r="A77" s="115"/>
      <c r="C77" s="197" t="s">
        <v>321</v>
      </c>
      <c r="D77" s="180"/>
      <c r="E77" s="303">
        <v>-43981</v>
      </c>
      <c r="F77" s="251"/>
      <c r="G77" s="238"/>
      <c r="H77" s="302"/>
      <c r="I77" s="371">
        <v>-43562</v>
      </c>
    </row>
    <row r="78" spans="1:9" ht="16.5" thickTop="1">
      <c r="A78" s="115"/>
      <c r="C78" s="197"/>
      <c r="D78" s="180"/>
      <c r="E78" s="238"/>
      <c r="F78" s="180"/>
      <c r="G78" s="186"/>
      <c r="H78" s="186"/>
      <c r="I78" s="238"/>
    </row>
    <row r="79" spans="1:9" ht="11.25" customHeight="1">
      <c r="A79" s="115"/>
      <c r="D79" s="180"/>
      <c r="E79" s="186"/>
      <c r="F79" s="180"/>
      <c r="G79" s="180"/>
      <c r="I79" s="197"/>
    </row>
    <row r="80" spans="1:2" ht="15.75">
      <c r="A80" s="115"/>
      <c r="B80" s="197" t="s">
        <v>13</v>
      </c>
    </row>
    <row r="81" ht="15.75">
      <c r="A81" s="115"/>
    </row>
    <row r="82" spans="1:6" ht="10.5" customHeight="1">
      <c r="A82" s="115"/>
      <c r="C82" s="197"/>
      <c r="D82" s="197"/>
      <c r="E82" s="197"/>
      <c r="F82" s="197"/>
    </row>
    <row r="83" spans="1:9" ht="15.75">
      <c r="A83" s="115"/>
      <c r="C83" s="197"/>
      <c r="D83" s="197"/>
      <c r="E83" s="192" t="s">
        <v>2</v>
      </c>
      <c r="F83" s="195"/>
      <c r="G83" s="180"/>
      <c r="H83" s="180"/>
      <c r="I83" s="180"/>
    </row>
    <row r="84" spans="1:9" ht="10.5" customHeight="1">
      <c r="A84" s="115"/>
      <c r="C84" s="197"/>
      <c r="D84" s="197"/>
      <c r="E84" s="122"/>
      <c r="F84" s="195"/>
      <c r="G84" s="143"/>
      <c r="H84" s="143"/>
      <c r="I84" s="143"/>
    </row>
    <row r="85" spans="1:9" ht="16.5" thickBot="1">
      <c r="A85" s="115"/>
      <c r="C85" s="197" t="s">
        <v>181</v>
      </c>
      <c r="D85" s="197"/>
      <c r="E85" s="365">
        <v>47076</v>
      </c>
      <c r="F85" s="197"/>
      <c r="G85" s="180"/>
      <c r="H85" s="180"/>
      <c r="I85" s="180"/>
    </row>
    <row r="86" spans="1:6" ht="16.5" thickTop="1">
      <c r="A86" s="115"/>
      <c r="C86" s="197"/>
      <c r="D86" s="197"/>
      <c r="E86" s="304"/>
      <c r="F86" s="197"/>
    </row>
    <row r="87" spans="1:9" ht="16.5" thickBot="1">
      <c r="A87" s="115"/>
      <c r="C87" s="197" t="s">
        <v>182</v>
      </c>
      <c r="D87" s="197"/>
      <c r="E87" s="365">
        <v>17761</v>
      </c>
      <c r="F87" s="197"/>
      <c r="G87" s="180"/>
      <c r="H87" s="180"/>
      <c r="I87" s="180"/>
    </row>
    <row r="88" spans="1:5" ht="16.5" thickTop="1">
      <c r="A88" s="115"/>
      <c r="E88" s="197"/>
    </row>
    <row r="89" ht="15.75">
      <c r="A89" s="115"/>
    </row>
    <row r="90" spans="1:2" ht="15.75">
      <c r="A90" s="190" t="s">
        <v>85</v>
      </c>
      <c r="B90" s="190" t="s">
        <v>183</v>
      </c>
    </row>
    <row r="91" ht="15.75">
      <c r="A91" s="115"/>
    </row>
    <row r="92" ht="15.75">
      <c r="B92" s="197" t="s">
        <v>12</v>
      </c>
    </row>
    <row r="93" ht="15.75">
      <c r="A93" s="115"/>
    </row>
    <row r="94" ht="15.75">
      <c r="A94" s="115"/>
    </row>
    <row r="95" ht="15.75">
      <c r="A95" s="115"/>
    </row>
    <row r="96" ht="15.75">
      <c r="A96" s="115"/>
    </row>
    <row r="97" ht="15.75">
      <c r="A97" s="115"/>
    </row>
    <row r="98" ht="15.75">
      <c r="A98" s="115"/>
    </row>
    <row r="99" ht="15.75">
      <c r="A99" s="115"/>
    </row>
    <row r="100" ht="15.75">
      <c r="A100" s="115"/>
    </row>
    <row r="101" ht="15.75">
      <c r="A101" s="115"/>
    </row>
    <row r="102" ht="15.75">
      <c r="A102" s="115"/>
    </row>
    <row r="103" ht="15.75">
      <c r="A103" s="115"/>
    </row>
    <row r="104" ht="15.75">
      <c r="A104" s="115"/>
    </row>
    <row r="105" ht="15.75">
      <c r="A105" s="115"/>
    </row>
    <row r="106" ht="15.75">
      <c r="A106" s="115"/>
    </row>
    <row r="107" ht="15.75">
      <c r="A107" s="115"/>
    </row>
    <row r="108" ht="15.75">
      <c r="A108" s="115"/>
    </row>
    <row r="109" ht="15.75">
      <c r="A109" s="115"/>
    </row>
    <row r="110" ht="15.75">
      <c r="A110" s="115"/>
    </row>
    <row r="111" ht="15.75">
      <c r="A111" s="115"/>
    </row>
    <row r="112" ht="15.75">
      <c r="A112" s="115"/>
    </row>
    <row r="113" ht="15.75">
      <c r="A113" s="115"/>
    </row>
    <row r="114" ht="15.75">
      <c r="A114" s="115"/>
    </row>
    <row r="115" ht="15.75">
      <c r="A115" s="115"/>
    </row>
    <row r="116" ht="15.75">
      <c r="A116" s="115"/>
    </row>
    <row r="117" spans="1:2" ht="15.75">
      <c r="A117" s="115"/>
      <c r="B117" s="304" t="s">
        <v>12</v>
      </c>
    </row>
    <row r="118" ht="15.75">
      <c r="A118" s="115"/>
    </row>
    <row r="119" ht="15.75">
      <c r="A119" s="115"/>
    </row>
    <row r="120" ht="15.75">
      <c r="A120" s="115"/>
    </row>
    <row r="121" ht="15.75">
      <c r="A121" s="115"/>
    </row>
    <row r="122" ht="15.75">
      <c r="A122" s="115"/>
    </row>
    <row r="123" ht="15.75">
      <c r="A123" s="115"/>
    </row>
    <row r="124" ht="15.75">
      <c r="A124" s="115"/>
    </row>
    <row r="125" ht="15.75">
      <c r="A125" s="115"/>
    </row>
    <row r="126" ht="15.75">
      <c r="A126" s="115"/>
    </row>
    <row r="127" ht="15.75">
      <c r="A127" s="115"/>
    </row>
    <row r="128" ht="15.75">
      <c r="A128" s="115"/>
    </row>
    <row r="129" ht="15.75">
      <c r="A129" s="115"/>
    </row>
    <row r="130" ht="15.75">
      <c r="A130" s="115"/>
    </row>
    <row r="131" ht="15.75">
      <c r="A131" s="115"/>
    </row>
    <row r="132" ht="15.75">
      <c r="A132" s="115"/>
    </row>
    <row r="133" ht="15.75">
      <c r="A133" s="115"/>
    </row>
    <row r="134" spans="1:3" ht="15.75">
      <c r="A134" s="115"/>
      <c r="B134" s="197" t="s">
        <v>13</v>
      </c>
      <c r="C134" s="343" t="s">
        <v>272</v>
      </c>
    </row>
    <row r="135" ht="15.75">
      <c r="A135" s="115"/>
    </row>
    <row r="136" spans="1:3" ht="15.75">
      <c r="A136" s="115"/>
      <c r="C136" s="197" t="s">
        <v>273</v>
      </c>
    </row>
    <row r="137" ht="15.75">
      <c r="A137" s="115"/>
    </row>
    <row r="138" ht="15.75">
      <c r="A138" s="115"/>
    </row>
    <row r="139" ht="15.75">
      <c r="A139" s="115"/>
    </row>
    <row r="140" ht="15.75">
      <c r="A140" s="115"/>
    </row>
    <row r="141" ht="15.75" customHeight="1">
      <c r="A141" s="115"/>
    </row>
    <row r="142" spans="1:3" ht="15.75">
      <c r="A142" s="115"/>
      <c r="C142" s="197" t="s">
        <v>274</v>
      </c>
    </row>
    <row r="143" ht="15.75">
      <c r="A143" s="115"/>
    </row>
    <row r="144" ht="15.75">
      <c r="A144" s="115"/>
    </row>
    <row r="145" ht="15.75">
      <c r="A145" s="115"/>
    </row>
    <row r="146" ht="15.75">
      <c r="A146" s="115"/>
    </row>
    <row r="147" ht="15.75">
      <c r="A147" s="115"/>
    </row>
    <row r="148" spans="1:3" ht="15.75">
      <c r="A148" s="115"/>
      <c r="B148" s="197" t="s">
        <v>332</v>
      </c>
      <c r="C148" s="190" t="s">
        <v>333</v>
      </c>
    </row>
    <row r="149" ht="15.75">
      <c r="A149" s="115"/>
    </row>
    <row r="150" ht="15.75">
      <c r="A150" s="115"/>
    </row>
    <row r="151" ht="15.75">
      <c r="A151" s="115"/>
    </row>
    <row r="152" ht="15.75">
      <c r="A152" s="115"/>
    </row>
    <row r="153" ht="15.75">
      <c r="A153" s="115"/>
    </row>
    <row r="154" ht="15.75">
      <c r="A154" s="115"/>
    </row>
    <row r="155" ht="15.75">
      <c r="A155" s="115"/>
    </row>
    <row r="156" ht="15.75">
      <c r="A156" s="115"/>
    </row>
    <row r="157" ht="15.75">
      <c r="A157" s="115"/>
    </row>
    <row r="158" ht="15.75">
      <c r="A158" s="115"/>
    </row>
    <row r="159" ht="15.75">
      <c r="A159" s="115"/>
    </row>
    <row r="160" ht="15.75">
      <c r="A160" s="115"/>
    </row>
    <row r="161" ht="15.75">
      <c r="A161" s="115"/>
    </row>
    <row r="162" ht="15.75">
      <c r="A162" s="115"/>
    </row>
    <row r="163" ht="15.75">
      <c r="A163" s="115"/>
    </row>
    <row r="164" ht="15.75">
      <c r="A164" s="115"/>
    </row>
    <row r="165" ht="15.75">
      <c r="A165" s="115"/>
    </row>
    <row r="166" ht="15.75">
      <c r="A166" s="115"/>
    </row>
    <row r="167" ht="15.75">
      <c r="A167" s="115"/>
    </row>
    <row r="168" ht="15.75">
      <c r="A168" s="115"/>
    </row>
    <row r="169" ht="15.75">
      <c r="A169" s="115"/>
    </row>
    <row r="170" ht="15.75">
      <c r="A170" s="115"/>
    </row>
    <row r="171" spans="1:9" ht="15.75">
      <c r="A171" s="190" t="s">
        <v>86</v>
      </c>
      <c r="B171" s="190" t="s">
        <v>196</v>
      </c>
      <c r="C171" s="190"/>
      <c r="D171" s="197"/>
      <c r="E171" s="197"/>
      <c r="F171" s="197"/>
      <c r="G171" s="197"/>
      <c r="H171" s="197"/>
      <c r="I171" s="197"/>
    </row>
    <row r="172" spans="1:9" ht="15.75">
      <c r="A172" s="190"/>
      <c r="B172" s="197"/>
      <c r="C172" s="197"/>
      <c r="D172" s="197"/>
      <c r="E172" s="197"/>
      <c r="F172" s="197"/>
      <c r="G172" s="197"/>
      <c r="H172" s="197"/>
      <c r="I172" s="197"/>
    </row>
    <row r="173" spans="1:9" ht="15.75">
      <c r="A173" s="190"/>
      <c r="B173" s="197" t="s">
        <v>12</v>
      </c>
      <c r="C173" s="197" t="s">
        <v>320</v>
      </c>
      <c r="D173" s="197"/>
      <c r="E173" s="197"/>
      <c r="F173" s="197"/>
      <c r="G173" s="197"/>
      <c r="H173" s="197"/>
      <c r="I173" s="197"/>
    </row>
    <row r="174" spans="1:9" ht="15.75">
      <c r="A174" s="190"/>
      <c r="B174" s="197"/>
      <c r="C174" s="197"/>
      <c r="D174" s="197"/>
      <c r="E174" s="197"/>
      <c r="F174" s="197"/>
      <c r="G174" s="197"/>
      <c r="H174" s="197"/>
      <c r="I174" s="197"/>
    </row>
    <row r="175" spans="1:9" ht="15.75">
      <c r="A175" s="190"/>
      <c r="B175" s="197"/>
      <c r="C175" s="197"/>
      <c r="E175" s="192" t="s">
        <v>2</v>
      </c>
      <c r="F175" s="248"/>
      <c r="G175" s="249" t="s">
        <v>2</v>
      </c>
      <c r="H175" s="197"/>
      <c r="I175" s="197"/>
    </row>
    <row r="176" spans="1:9" ht="15.75">
      <c r="A176" s="190"/>
      <c r="B176" s="197"/>
      <c r="C176" s="197" t="s">
        <v>184</v>
      </c>
      <c r="E176" s="197">
        <v>203416</v>
      </c>
      <c r="F176" s="299"/>
      <c r="G176" s="299"/>
      <c r="H176" s="197"/>
      <c r="I176" s="197"/>
    </row>
    <row r="177" spans="1:9" ht="15.75">
      <c r="A177" s="190"/>
      <c r="B177" s="197"/>
      <c r="C177" s="197" t="s">
        <v>185</v>
      </c>
      <c r="E177" s="250">
        <v>3721</v>
      </c>
      <c r="F177" s="299"/>
      <c r="G177" s="300">
        <f>+E177+E176</f>
        <v>207137</v>
      </c>
      <c r="H177" s="197"/>
      <c r="I177" s="197"/>
    </row>
    <row r="178" spans="1:9" ht="15.75">
      <c r="A178" s="190"/>
      <c r="B178" s="197"/>
      <c r="C178" s="197"/>
      <c r="D178" s="197"/>
      <c r="E178" s="251"/>
      <c r="F178" s="251"/>
      <c r="G178" s="195"/>
      <c r="H178" s="197"/>
      <c r="I178" s="197"/>
    </row>
    <row r="179" spans="1:9" ht="15.75">
      <c r="A179" s="190"/>
      <c r="B179" s="197"/>
      <c r="C179" s="197" t="s">
        <v>186</v>
      </c>
      <c r="D179" s="197"/>
      <c r="E179" s="251"/>
      <c r="F179" s="251"/>
      <c r="G179" s="300">
        <v>803682</v>
      </c>
      <c r="H179" s="197"/>
      <c r="I179" s="197"/>
    </row>
    <row r="180" spans="1:9" ht="16.5" thickBot="1">
      <c r="A180" s="190"/>
      <c r="B180" s="197"/>
      <c r="C180" s="197"/>
      <c r="D180" s="197"/>
      <c r="E180" s="251"/>
      <c r="F180" s="251"/>
      <c r="G180" s="301">
        <f>+G179+G177</f>
        <v>1010819</v>
      </c>
      <c r="H180" s="197"/>
      <c r="I180" s="197"/>
    </row>
    <row r="181" ht="16.5" thickTop="1">
      <c r="A181" s="115"/>
    </row>
    <row r="182" ht="15.75">
      <c r="A182" s="115"/>
    </row>
    <row r="183" spans="1:9" ht="15.75">
      <c r="A183" s="115"/>
      <c r="C183" s="197"/>
      <c r="D183" s="197"/>
      <c r="E183" s="192"/>
      <c r="F183" s="197"/>
      <c r="G183" s="192"/>
      <c r="H183" s="197"/>
      <c r="I183" s="192" t="s">
        <v>2</v>
      </c>
    </row>
    <row r="184" spans="1:9" ht="15.75">
      <c r="A184" s="115"/>
      <c r="C184" s="197"/>
      <c r="D184" s="252"/>
      <c r="E184" s="192"/>
      <c r="F184" s="197"/>
      <c r="G184" s="252" t="s">
        <v>188</v>
      </c>
      <c r="H184" s="197"/>
      <c r="I184" s="192" t="s">
        <v>187</v>
      </c>
    </row>
    <row r="185" spans="1:9" ht="7.5" customHeight="1">
      <c r="A185" s="115"/>
      <c r="C185" s="197"/>
      <c r="D185" s="197"/>
      <c r="E185" s="197"/>
      <c r="F185" s="197"/>
      <c r="G185" s="197"/>
      <c r="H185" s="197"/>
      <c r="I185" s="197"/>
    </row>
    <row r="186" spans="1:9" ht="15.75">
      <c r="A186" s="115"/>
      <c r="C186" s="197" t="s">
        <v>189</v>
      </c>
      <c r="D186" s="197"/>
      <c r="E186" s="197"/>
      <c r="F186" s="197"/>
      <c r="G186" s="197"/>
      <c r="H186" s="197"/>
      <c r="I186" s="197"/>
    </row>
    <row r="187" spans="1:9" ht="15.75">
      <c r="A187" s="115"/>
      <c r="C187" s="197" t="s">
        <v>190</v>
      </c>
      <c r="D187" s="197"/>
      <c r="E187" s="197"/>
      <c r="F187" s="197"/>
      <c r="G187" s="197"/>
      <c r="H187" s="197"/>
      <c r="I187" s="197"/>
    </row>
    <row r="188" spans="1:9" ht="7.5" customHeight="1">
      <c r="A188" s="115"/>
      <c r="C188" s="197"/>
      <c r="D188" s="197"/>
      <c r="E188" s="197"/>
      <c r="F188" s="197"/>
      <c r="G188" s="197"/>
      <c r="H188" s="197"/>
      <c r="I188" s="197"/>
    </row>
    <row r="189" spans="1:9" ht="15.75">
      <c r="A189" s="115"/>
      <c r="C189" s="197" t="s">
        <v>236</v>
      </c>
      <c r="D189" s="197"/>
      <c r="E189" s="195" t="s">
        <v>193</v>
      </c>
      <c r="F189" s="197">
        <v>273805</v>
      </c>
      <c r="G189" s="197">
        <v>308984</v>
      </c>
      <c r="H189" s="197"/>
      <c r="I189" s="197">
        <v>741561</v>
      </c>
    </row>
    <row r="190" spans="1:9" ht="15.75">
      <c r="A190" s="115"/>
      <c r="C190" s="197" t="s">
        <v>245</v>
      </c>
      <c r="D190" s="197"/>
      <c r="E190" s="195" t="s">
        <v>246</v>
      </c>
      <c r="F190" s="197"/>
      <c r="G190" s="197">
        <v>2110</v>
      </c>
      <c r="H190" s="197"/>
      <c r="I190" s="197">
        <v>10593</v>
      </c>
    </row>
    <row r="191" spans="1:9" ht="15.75">
      <c r="A191" s="115"/>
      <c r="C191" s="197" t="s">
        <v>191</v>
      </c>
      <c r="D191" s="197"/>
      <c r="E191" s="195" t="s">
        <v>194</v>
      </c>
      <c r="F191" s="197"/>
      <c r="G191" s="197">
        <v>159071</v>
      </c>
      <c r="H191" s="197"/>
      <c r="I191" s="197">
        <v>71343</v>
      </c>
    </row>
    <row r="192" spans="1:9" ht="15.75">
      <c r="A192" s="115"/>
      <c r="C192" s="197" t="s">
        <v>192</v>
      </c>
      <c r="D192" s="197"/>
      <c r="E192" s="195" t="s">
        <v>195</v>
      </c>
      <c r="F192" s="197"/>
      <c r="G192" s="197">
        <v>1351</v>
      </c>
      <c r="H192" s="197"/>
      <c r="I192" s="197">
        <v>3255</v>
      </c>
    </row>
    <row r="193" spans="1:9" ht="15.75">
      <c r="A193" s="115"/>
      <c r="C193" s="197" t="s">
        <v>258</v>
      </c>
      <c r="D193" s="197"/>
      <c r="E193" s="195" t="s">
        <v>259</v>
      </c>
      <c r="F193" s="197"/>
      <c r="G193" s="197">
        <v>5000</v>
      </c>
      <c r="H193" s="197"/>
      <c r="I193" s="197">
        <v>17400</v>
      </c>
    </row>
    <row r="194" spans="1:9" ht="15.75">
      <c r="A194" s="115"/>
      <c r="C194" s="197" t="s">
        <v>201</v>
      </c>
      <c r="D194" s="197"/>
      <c r="E194" s="195" t="s">
        <v>202</v>
      </c>
      <c r="F194" s="197"/>
      <c r="G194" s="197">
        <v>87355</v>
      </c>
      <c r="H194" s="197"/>
      <c r="I194" s="197">
        <v>3363</v>
      </c>
    </row>
    <row r="195" spans="1:9" ht="16.5" thickBot="1">
      <c r="A195" s="115"/>
      <c r="C195" s="197"/>
      <c r="D195" s="197"/>
      <c r="E195" s="197"/>
      <c r="F195" s="197"/>
      <c r="G195" s="197"/>
      <c r="H195" s="197"/>
      <c r="I195" s="298">
        <f>SUM(I189:I194)</f>
        <v>847515</v>
      </c>
    </row>
    <row r="196" spans="1:9" ht="16.5" thickTop="1">
      <c r="A196" s="115"/>
      <c r="G196" s="197"/>
      <c r="H196" s="197"/>
      <c r="I196" s="197"/>
    </row>
    <row r="197" ht="15.75">
      <c r="A197" s="115"/>
    </row>
    <row r="198" spans="1:7" ht="15.75">
      <c r="A198" s="115"/>
      <c r="B198" s="197" t="s">
        <v>13</v>
      </c>
      <c r="C198" s="197"/>
      <c r="D198" s="197"/>
      <c r="E198" s="197"/>
      <c r="F198" s="197"/>
      <c r="G198" s="197"/>
    </row>
    <row r="199" spans="1:7" ht="15.75">
      <c r="A199" s="115"/>
      <c r="B199" s="197"/>
      <c r="C199" s="197"/>
      <c r="D199" s="197"/>
      <c r="E199" s="197"/>
      <c r="F199" s="197"/>
      <c r="G199" s="197"/>
    </row>
    <row r="200" spans="1:7" ht="15.75">
      <c r="A200" s="115"/>
      <c r="B200" s="197"/>
      <c r="C200" s="197"/>
      <c r="D200" s="197"/>
      <c r="E200" s="192" t="s">
        <v>2</v>
      </c>
      <c r="F200" s="197"/>
      <c r="G200" s="192" t="s">
        <v>2</v>
      </c>
    </row>
    <row r="201" spans="1:7" ht="15.75">
      <c r="A201" s="115"/>
      <c r="B201" s="197"/>
      <c r="C201" s="197" t="s">
        <v>262</v>
      </c>
      <c r="D201" s="197"/>
      <c r="E201" s="197"/>
      <c r="F201" s="197"/>
      <c r="G201" s="192"/>
    </row>
    <row r="202" spans="1:7" ht="15.75">
      <c r="A202" s="115"/>
      <c r="B202" s="197"/>
      <c r="C202" s="197" t="s">
        <v>263</v>
      </c>
      <c r="D202" s="197"/>
      <c r="E202" s="197"/>
      <c r="F202" s="197"/>
      <c r="G202" s="195">
        <v>1769</v>
      </c>
    </row>
    <row r="203" spans="1:7" ht="15.75">
      <c r="A203" s="115"/>
      <c r="B203" s="197"/>
      <c r="C203" s="197"/>
      <c r="D203" s="197"/>
      <c r="E203" s="197"/>
      <c r="F203" s="197"/>
      <c r="G203" s="192"/>
    </row>
    <row r="204" spans="1:7" ht="15.75">
      <c r="A204" s="115"/>
      <c r="B204" s="197"/>
      <c r="C204" s="197" t="s">
        <v>264</v>
      </c>
      <c r="D204" s="197"/>
      <c r="E204" s="197"/>
      <c r="F204" s="197"/>
      <c r="G204" s="192"/>
    </row>
    <row r="205" spans="1:7" ht="15.75">
      <c r="A205" s="115"/>
      <c r="B205" s="197"/>
      <c r="C205" s="197" t="s">
        <v>263</v>
      </c>
      <c r="D205" s="197"/>
      <c r="E205" s="197">
        <v>91283</v>
      </c>
      <c r="F205" s="197"/>
      <c r="G205" s="197"/>
    </row>
    <row r="206" spans="1:7" ht="15.75">
      <c r="A206" s="115"/>
      <c r="B206" s="197"/>
      <c r="C206" s="197" t="s">
        <v>265</v>
      </c>
      <c r="D206" s="197"/>
      <c r="E206" s="250">
        <v>26323</v>
      </c>
      <c r="F206" s="197"/>
      <c r="G206" s="197">
        <f>+E205+E206</f>
        <v>117606</v>
      </c>
    </row>
    <row r="207" spans="1:7" ht="16.5" thickBot="1">
      <c r="A207" s="115"/>
      <c r="B207" s="197"/>
      <c r="C207" s="197"/>
      <c r="D207" s="197"/>
      <c r="E207" s="197"/>
      <c r="F207" s="197"/>
      <c r="G207" s="298">
        <f>+G202+G206</f>
        <v>119375</v>
      </c>
    </row>
    <row r="208" spans="1:7" ht="16.5" thickTop="1">
      <c r="A208" s="115"/>
      <c r="B208" s="197"/>
      <c r="C208" s="197"/>
      <c r="D208" s="197"/>
      <c r="E208" s="197"/>
      <c r="F208" s="197"/>
      <c r="G208" s="243"/>
    </row>
    <row r="209" spans="1:3" ht="15.75">
      <c r="A209" s="190" t="s">
        <v>197</v>
      </c>
      <c r="B209" s="190" t="s">
        <v>198</v>
      </c>
      <c r="C209" s="115"/>
    </row>
    <row r="210" ht="15.75">
      <c r="A210" s="115"/>
    </row>
    <row r="211" ht="15.75">
      <c r="A211" s="115"/>
    </row>
    <row r="212" ht="15.75">
      <c r="A212" s="115"/>
    </row>
    <row r="213" ht="15.75">
      <c r="A213" s="115"/>
    </row>
    <row r="214" ht="15.75">
      <c r="A214" s="115"/>
    </row>
    <row r="215" spans="1:3" ht="15.75">
      <c r="A215" s="190" t="s">
        <v>87</v>
      </c>
      <c r="B215" s="190" t="s">
        <v>199</v>
      </c>
      <c r="C215" s="115"/>
    </row>
    <row r="216" ht="15.75">
      <c r="A216" s="115"/>
    </row>
    <row r="217" ht="15.75">
      <c r="A217" s="115"/>
    </row>
    <row r="218" ht="15.75">
      <c r="A218" s="115"/>
    </row>
    <row r="219" ht="9" customHeight="1">
      <c r="A219" s="115"/>
    </row>
    <row r="220" spans="1:2" ht="15.75">
      <c r="A220" s="190" t="s">
        <v>238</v>
      </c>
      <c r="B220" s="190" t="s">
        <v>326</v>
      </c>
    </row>
    <row r="221" spans="1:2" ht="11.25" customHeight="1">
      <c r="A221" s="115"/>
      <c r="B221" s="115"/>
    </row>
    <row r="222" spans="1:2" s="97" customFormat="1" ht="15.75">
      <c r="A222" s="115"/>
      <c r="B222" s="211" t="s">
        <v>327</v>
      </c>
    </row>
    <row r="223" spans="1:2" s="97" customFormat="1" ht="11.25" customHeight="1">
      <c r="A223" s="115"/>
      <c r="B223" s="141"/>
    </row>
    <row r="224" ht="15.75">
      <c r="A224" s="115"/>
    </row>
    <row r="225" ht="15.75">
      <c r="A225" s="115"/>
    </row>
    <row r="226" ht="15.75">
      <c r="A226" s="115"/>
    </row>
    <row r="227" spans="1:11" ht="7.5" customHeight="1">
      <c r="A227" s="115"/>
      <c r="B227" s="197"/>
      <c r="C227" s="197"/>
      <c r="D227" s="197"/>
      <c r="E227" s="197"/>
      <c r="F227" s="197"/>
      <c r="G227" s="197"/>
      <c r="H227" s="197"/>
      <c r="I227" s="197"/>
      <c r="J227" s="197"/>
      <c r="K227" s="197"/>
    </row>
    <row r="228" spans="1:11" ht="15.75">
      <c r="A228" s="115"/>
      <c r="B228" s="197"/>
      <c r="C228" s="197"/>
      <c r="D228" s="197"/>
      <c r="E228" s="197"/>
      <c r="F228" s="197"/>
      <c r="G228" s="390" t="s">
        <v>316</v>
      </c>
      <c r="H228" s="390"/>
      <c r="I228" s="192"/>
      <c r="J228" s="390" t="s">
        <v>316</v>
      </c>
      <c r="K228" s="390"/>
    </row>
    <row r="229" spans="1:11" ht="15.75">
      <c r="A229" s="115"/>
      <c r="B229" s="197"/>
      <c r="C229" s="197"/>
      <c r="D229" s="197"/>
      <c r="E229" s="197"/>
      <c r="F229" s="197"/>
      <c r="G229" s="390" t="s">
        <v>317</v>
      </c>
      <c r="H229" s="390"/>
      <c r="I229" s="192"/>
      <c r="J229" s="390" t="s">
        <v>319</v>
      </c>
      <c r="K229" s="390"/>
    </row>
    <row r="230" spans="1:11" ht="15.75">
      <c r="A230" s="115"/>
      <c r="B230" s="211"/>
      <c r="C230" s="197"/>
      <c r="D230" s="197"/>
      <c r="E230" s="197"/>
      <c r="F230" s="197"/>
      <c r="G230" s="390" t="s">
        <v>292</v>
      </c>
      <c r="H230" s="390"/>
      <c r="I230" s="192"/>
      <c r="J230" s="390" t="s">
        <v>249</v>
      </c>
      <c r="K230" s="390"/>
    </row>
    <row r="231" spans="1:11" ht="15.75">
      <c r="A231" s="115"/>
      <c r="B231" s="197"/>
      <c r="C231" s="197"/>
      <c r="D231" s="197"/>
      <c r="E231" s="197"/>
      <c r="F231" s="197"/>
      <c r="G231" s="197"/>
      <c r="H231" s="197"/>
      <c r="I231" s="195"/>
      <c r="J231" s="197"/>
      <c r="K231" s="197"/>
    </row>
    <row r="232" spans="1:11" ht="16.5" thickBot="1">
      <c r="A232" s="115"/>
      <c r="B232" s="197" t="s">
        <v>343</v>
      </c>
      <c r="C232" s="197"/>
      <c r="D232" s="197"/>
      <c r="E232" s="197"/>
      <c r="F232" s="197"/>
      <c r="G232" s="325">
        <f>+'P&amp;L'!I39</f>
        <v>-82958</v>
      </c>
      <c r="H232" s="197"/>
      <c r="I232" s="282"/>
      <c r="J232" s="223">
        <f>+'P&amp;L'!K39</f>
        <v>120192</v>
      </c>
      <c r="K232" s="282"/>
    </row>
    <row r="233" spans="1:11" ht="10.5" customHeight="1" thickTop="1">
      <c r="A233" s="115"/>
      <c r="B233" s="197"/>
      <c r="C233" s="197"/>
      <c r="D233" s="197"/>
      <c r="E233" s="197"/>
      <c r="F233" s="197"/>
      <c r="G233" s="97"/>
      <c r="H233" s="197"/>
      <c r="I233" s="243"/>
      <c r="J233" s="197"/>
      <c r="K233" s="243"/>
    </row>
    <row r="234" spans="1:11" s="97" customFormat="1" ht="16.5" thickBot="1">
      <c r="A234" s="115"/>
      <c r="B234" s="197" t="s">
        <v>237</v>
      </c>
      <c r="C234" s="283"/>
      <c r="D234" s="197"/>
      <c r="E234" s="197"/>
      <c r="F234" s="197"/>
      <c r="G234" s="284">
        <v>1191331</v>
      </c>
      <c r="H234" s="197"/>
      <c r="I234" s="243"/>
      <c r="J234" s="284">
        <v>1213824</v>
      </c>
      <c r="K234" s="197"/>
    </row>
    <row r="235" spans="1:11" ht="9.75" customHeight="1" thickTop="1">
      <c r="A235" s="115"/>
      <c r="B235" s="197"/>
      <c r="C235" s="197"/>
      <c r="D235" s="197"/>
      <c r="E235" s="197"/>
      <c r="F235" s="197"/>
      <c r="G235" s="97"/>
      <c r="H235" s="197"/>
      <c r="I235" s="243"/>
      <c r="J235" s="197"/>
      <c r="K235" s="197"/>
    </row>
    <row r="236" spans="1:11" ht="16.5" thickBot="1">
      <c r="A236" s="115"/>
      <c r="B236" s="197" t="s">
        <v>324</v>
      </c>
      <c r="C236" s="197"/>
      <c r="D236" s="197"/>
      <c r="E236" s="197"/>
      <c r="F236" s="197"/>
      <c r="G236" s="326">
        <v>-6.96</v>
      </c>
      <c r="H236" s="197"/>
      <c r="I236" s="285"/>
      <c r="J236" s="286">
        <f>+J232/J234*100</f>
        <v>9.901929769060423</v>
      </c>
      <c r="K236" s="282"/>
    </row>
    <row r="237" ht="16.5" thickTop="1">
      <c r="A237" s="115"/>
    </row>
    <row r="238" spans="1:2" s="97" customFormat="1" ht="15.75">
      <c r="A238" s="115"/>
      <c r="B238" s="211" t="s">
        <v>328</v>
      </c>
    </row>
    <row r="239" ht="15.75">
      <c r="A239" s="115"/>
    </row>
    <row r="240" ht="15.75">
      <c r="A240" s="115"/>
    </row>
    <row r="241" ht="15.75">
      <c r="A241" s="115"/>
    </row>
    <row r="242" ht="15.75">
      <c r="A242" s="115"/>
    </row>
    <row r="243" spans="1:11" ht="8.25" customHeight="1">
      <c r="A243" s="115"/>
      <c r="B243" s="197"/>
      <c r="C243" s="197"/>
      <c r="D243" s="197"/>
      <c r="E243" s="197"/>
      <c r="F243" s="197"/>
      <c r="G243" s="197"/>
      <c r="H243" s="197"/>
      <c r="I243" s="197"/>
      <c r="J243" s="197"/>
      <c r="K243" s="197"/>
    </row>
    <row r="244" spans="1:11" ht="15.75">
      <c r="A244" s="115"/>
      <c r="B244" s="197"/>
      <c r="C244" s="197"/>
      <c r="D244" s="197"/>
      <c r="E244" s="197"/>
      <c r="F244" s="197"/>
      <c r="G244" s="390" t="s">
        <v>316</v>
      </c>
      <c r="H244" s="390"/>
      <c r="I244" s="192"/>
      <c r="J244" s="390" t="s">
        <v>316</v>
      </c>
      <c r="K244" s="390"/>
    </row>
    <row r="245" spans="1:11" ht="15.75">
      <c r="A245" s="115"/>
      <c r="B245" s="197"/>
      <c r="C245" s="197"/>
      <c r="D245" s="197"/>
      <c r="E245" s="197"/>
      <c r="F245" s="197"/>
      <c r="G245" s="390" t="s">
        <v>317</v>
      </c>
      <c r="H245" s="390"/>
      <c r="I245" s="192"/>
      <c r="J245" s="390" t="s">
        <v>317</v>
      </c>
      <c r="K245" s="390"/>
    </row>
    <row r="246" spans="1:11" ht="15.75">
      <c r="A246" s="115"/>
      <c r="B246" s="197"/>
      <c r="C246" s="197"/>
      <c r="D246" s="197"/>
      <c r="E246" s="197"/>
      <c r="F246" s="197"/>
      <c r="G246" s="390" t="s">
        <v>292</v>
      </c>
      <c r="H246" s="390"/>
      <c r="I246" s="192"/>
      <c r="J246" s="192" t="s">
        <v>249</v>
      </c>
      <c r="K246" s="192"/>
    </row>
    <row r="247" spans="1:11" ht="9" customHeight="1">
      <c r="A247" s="115"/>
      <c r="B247" s="197"/>
      <c r="C247" s="197"/>
      <c r="D247" s="197"/>
      <c r="E247" s="197"/>
      <c r="F247" s="197"/>
      <c r="G247" s="197"/>
      <c r="H247" s="197"/>
      <c r="I247" s="197"/>
      <c r="J247" s="197"/>
      <c r="K247" s="243"/>
    </row>
    <row r="248" spans="1:11" ht="16.5" thickBot="1">
      <c r="A248" s="115"/>
      <c r="B248" s="197" t="s">
        <v>343</v>
      </c>
      <c r="C248" s="197"/>
      <c r="D248" s="197"/>
      <c r="E248" s="197"/>
      <c r="F248" s="197"/>
      <c r="G248" s="325">
        <f>+'P&amp;L'!I39</f>
        <v>-82958</v>
      </c>
      <c r="H248" s="284"/>
      <c r="I248" s="282"/>
      <c r="J248" s="287">
        <v>120192</v>
      </c>
      <c r="K248" s="197"/>
    </row>
    <row r="249" spans="1:11" ht="16.5" thickTop="1">
      <c r="A249" s="115"/>
      <c r="B249" s="197"/>
      <c r="C249" s="197"/>
      <c r="D249" s="197"/>
      <c r="E249" s="197"/>
      <c r="F249" s="197"/>
      <c r="G249" s="97"/>
      <c r="H249" s="197"/>
      <c r="I249" s="243"/>
      <c r="J249" s="197"/>
      <c r="K249" s="243"/>
    </row>
    <row r="250" spans="1:11" ht="15.75">
      <c r="A250" s="115"/>
      <c r="B250" s="197" t="s">
        <v>88</v>
      </c>
      <c r="C250" s="197"/>
      <c r="D250" s="197"/>
      <c r="E250" s="197"/>
      <c r="F250" s="197"/>
      <c r="G250" s="97"/>
      <c r="H250" s="197"/>
      <c r="I250" s="243"/>
      <c r="J250" s="197"/>
      <c r="K250" s="197"/>
    </row>
    <row r="251" spans="1:11" ht="15.75">
      <c r="A251" s="115"/>
      <c r="B251" s="197" t="s">
        <v>89</v>
      </c>
      <c r="C251" s="197"/>
      <c r="D251" s="197"/>
      <c r="E251" s="197"/>
      <c r="F251" s="197"/>
      <c r="G251" s="215">
        <f>+G234</f>
        <v>1191331</v>
      </c>
      <c r="H251" s="197"/>
      <c r="I251" s="282"/>
      <c r="J251" s="245">
        <v>1213824</v>
      </c>
      <c r="K251" s="282"/>
    </row>
    <row r="252" spans="1:11" ht="7.5" customHeight="1">
      <c r="A252" s="115"/>
      <c r="B252" s="197"/>
      <c r="C252" s="197"/>
      <c r="D252" s="197"/>
      <c r="E252" s="197"/>
      <c r="F252" s="197"/>
      <c r="G252" s="315"/>
      <c r="H252" s="197"/>
      <c r="I252" s="282"/>
      <c r="J252" s="245"/>
      <c r="K252" s="282"/>
    </row>
    <row r="253" spans="1:11" ht="15.75">
      <c r="A253" s="115"/>
      <c r="B253" s="197" t="s">
        <v>239</v>
      </c>
      <c r="C253" s="197"/>
      <c r="D253" s="197"/>
      <c r="E253" s="197"/>
      <c r="F253" s="197"/>
      <c r="G253" s="215">
        <v>0</v>
      </c>
      <c r="H253" s="197"/>
      <c r="I253" s="243"/>
      <c r="J253" s="244">
        <v>22297</v>
      </c>
      <c r="K253" s="197"/>
    </row>
    <row r="254" spans="1:11" ht="7.5" customHeight="1">
      <c r="A254" s="115"/>
      <c r="B254" s="197"/>
      <c r="C254" s="197"/>
      <c r="D254" s="197"/>
      <c r="E254" s="197"/>
      <c r="F254" s="197"/>
      <c r="G254" s="250"/>
      <c r="H254" s="250"/>
      <c r="I254" s="243"/>
      <c r="J254" s="250"/>
      <c r="K254" s="197"/>
    </row>
    <row r="255" spans="1:11" ht="15.75">
      <c r="A255" s="115"/>
      <c r="B255" s="197" t="s">
        <v>90</v>
      </c>
      <c r="C255" s="197"/>
      <c r="D255" s="197"/>
      <c r="E255" s="197"/>
      <c r="F255" s="197"/>
      <c r="G255" s="243"/>
      <c r="H255" s="243"/>
      <c r="I255" s="243"/>
      <c r="J255" s="245"/>
      <c r="K255" s="197"/>
    </row>
    <row r="256" spans="1:11" ht="16.5" thickBot="1">
      <c r="A256" s="115"/>
      <c r="B256" s="197" t="s">
        <v>91</v>
      </c>
      <c r="C256" s="197"/>
      <c r="D256" s="197"/>
      <c r="E256" s="197"/>
      <c r="F256" s="197"/>
      <c r="G256" s="223">
        <f>+G253+G251</f>
        <v>1191331</v>
      </c>
      <c r="H256" s="284"/>
      <c r="I256" s="243"/>
      <c r="J256" s="284">
        <f>SUM(J251:J253)</f>
        <v>1236121</v>
      </c>
      <c r="K256" s="197"/>
    </row>
    <row r="257" spans="1:11" ht="6.75" customHeight="1" thickTop="1">
      <c r="A257" s="115"/>
      <c r="B257" s="197"/>
      <c r="C257" s="197"/>
      <c r="D257" s="197"/>
      <c r="E257" s="197"/>
      <c r="F257" s="197"/>
      <c r="G257" s="97"/>
      <c r="H257" s="197"/>
      <c r="I257" s="197"/>
      <c r="J257" s="245"/>
      <c r="K257" s="197"/>
    </row>
    <row r="258" spans="1:11" ht="15.75">
      <c r="A258" s="115"/>
      <c r="B258" s="197"/>
      <c r="C258" s="197"/>
      <c r="D258" s="197"/>
      <c r="E258" s="197"/>
      <c r="F258" s="197"/>
      <c r="G258" s="97"/>
      <c r="H258" s="197"/>
      <c r="I258" s="197"/>
      <c r="J258" s="245"/>
      <c r="K258" s="197"/>
    </row>
    <row r="259" spans="1:11" ht="16.5" thickBot="1">
      <c r="A259" s="115"/>
      <c r="B259" s="197" t="s">
        <v>325</v>
      </c>
      <c r="C259" s="197"/>
      <c r="D259" s="197"/>
      <c r="E259" s="197"/>
      <c r="F259" s="197"/>
      <c r="G259" s="327">
        <v>-6.96</v>
      </c>
      <c r="H259" s="284" t="s">
        <v>257</v>
      </c>
      <c r="I259" s="285"/>
      <c r="J259" s="279">
        <f>+J248/J256*100</f>
        <v>9.723319966249258</v>
      </c>
      <c r="K259" s="280"/>
    </row>
    <row r="260" ht="16.5" thickTop="1">
      <c r="A260" s="115"/>
    </row>
    <row r="261" ht="11.25" customHeight="1">
      <c r="A261" s="115"/>
    </row>
    <row r="262" spans="1:2" ht="15.75">
      <c r="A262" s="115"/>
      <c r="B262" s="307" t="s">
        <v>257</v>
      </c>
    </row>
    <row r="263" ht="15.75">
      <c r="A263" s="115"/>
    </row>
    <row r="264" ht="15.75">
      <c r="A264" s="115"/>
    </row>
    <row r="265" ht="15.75">
      <c r="A265" s="115"/>
    </row>
    <row r="266" ht="15.75">
      <c r="A266" s="115"/>
    </row>
    <row r="267" ht="15.75">
      <c r="A267" s="115"/>
    </row>
    <row r="268" spans="1:3" ht="15.75">
      <c r="A268" s="115"/>
      <c r="B268" s="197" t="s">
        <v>225</v>
      </c>
      <c r="C268" s="197"/>
    </row>
    <row r="269" spans="1:3" ht="15.75">
      <c r="A269" s="115"/>
      <c r="B269" s="197"/>
      <c r="C269" s="197"/>
    </row>
    <row r="270" spans="1:3" ht="15.75">
      <c r="A270" s="115"/>
      <c r="B270" s="197"/>
      <c r="C270" s="197"/>
    </row>
    <row r="271" spans="1:3" ht="15.75">
      <c r="A271" s="115"/>
      <c r="B271" s="197"/>
      <c r="C271" s="197"/>
    </row>
    <row r="272" spans="1:3" ht="15.75">
      <c r="A272" s="115"/>
      <c r="B272" s="197" t="s">
        <v>226</v>
      </c>
      <c r="C272" s="197"/>
    </row>
    <row r="273" spans="1:3" ht="15.75">
      <c r="A273" s="115"/>
      <c r="B273" s="197" t="s">
        <v>271</v>
      </c>
      <c r="C273" s="197"/>
    </row>
    <row r="274" spans="1:3" ht="15.75" customHeight="1">
      <c r="A274" s="115"/>
      <c r="B274" s="381" t="s">
        <v>329</v>
      </c>
      <c r="C274" s="197"/>
    </row>
    <row r="275" spans="1:3" ht="15.75">
      <c r="A275" s="115"/>
      <c r="B275" s="197" t="s">
        <v>227</v>
      </c>
      <c r="C275" s="197"/>
    </row>
    <row r="276" spans="1:2" ht="15.75">
      <c r="A276" s="115"/>
      <c r="B276" s="255"/>
    </row>
    <row r="277" ht="15.75">
      <c r="A277" s="115"/>
    </row>
    <row r="278" ht="15.75">
      <c r="A278" s="115"/>
    </row>
    <row r="279" ht="15.75">
      <c r="A279" s="115"/>
    </row>
    <row r="280" ht="15.75">
      <c r="A280" s="115"/>
    </row>
    <row r="281" ht="15.75">
      <c r="A281" s="115"/>
    </row>
    <row r="282" ht="15.75">
      <c r="A282" s="115"/>
    </row>
    <row r="283" ht="15.75">
      <c r="A283" s="115"/>
    </row>
    <row r="284" ht="15.75">
      <c r="A284" s="115"/>
    </row>
    <row r="285" ht="15.75">
      <c r="A285" s="115"/>
    </row>
    <row r="286" ht="15.75">
      <c r="A286" s="115"/>
    </row>
    <row r="287" ht="15.75">
      <c r="A287" s="115"/>
    </row>
    <row r="288" ht="15.75">
      <c r="A288" s="115"/>
    </row>
    <row r="289" ht="15.75">
      <c r="A289" s="115"/>
    </row>
    <row r="290" ht="15.75">
      <c r="A290" s="115"/>
    </row>
    <row r="291" ht="15.75">
      <c r="A291" s="115"/>
    </row>
    <row r="292" ht="15.75">
      <c r="A292" s="115"/>
    </row>
    <row r="293" ht="15.75">
      <c r="A293" s="115"/>
    </row>
    <row r="294" ht="15.75">
      <c r="A294" s="115"/>
    </row>
    <row r="295" ht="15.75">
      <c r="A295" s="115"/>
    </row>
    <row r="296" ht="15.75">
      <c r="A296" s="115"/>
    </row>
    <row r="297" ht="15.75">
      <c r="A297" s="115"/>
    </row>
    <row r="298" ht="15.75">
      <c r="A298" s="115"/>
    </row>
    <row r="299" ht="15.75">
      <c r="A299" s="115"/>
    </row>
    <row r="300" ht="15.75">
      <c r="A300" s="115"/>
    </row>
    <row r="301" ht="15.75">
      <c r="A301" s="115"/>
    </row>
    <row r="302" ht="15.75">
      <c r="A302" s="115"/>
    </row>
    <row r="303" ht="15.75">
      <c r="A303" s="115"/>
    </row>
    <row r="304" ht="15.75">
      <c r="A304" s="115"/>
    </row>
    <row r="305" ht="15.75">
      <c r="A305" s="115"/>
    </row>
    <row r="306" ht="15.75">
      <c r="A306" s="115"/>
    </row>
    <row r="307" ht="15.75">
      <c r="A307" s="115"/>
    </row>
    <row r="308" ht="15.75">
      <c r="A308" s="115"/>
    </row>
    <row r="309" ht="15.75">
      <c r="A309" s="115"/>
    </row>
    <row r="310" ht="15.75">
      <c r="A310" s="115"/>
    </row>
    <row r="311" ht="15.75">
      <c r="A311" s="115"/>
    </row>
    <row r="312" ht="15.75">
      <c r="A312" s="115"/>
    </row>
    <row r="313" ht="15.75">
      <c r="A313" s="115"/>
    </row>
  </sheetData>
  <sheetProtection/>
  <mergeCells count="13">
    <mergeCell ref="G246:H246"/>
    <mergeCell ref="G229:H229"/>
    <mergeCell ref="G230:H230"/>
    <mergeCell ref="G244:H244"/>
    <mergeCell ref="J244:K244"/>
    <mergeCell ref="D36:E36"/>
    <mergeCell ref="G245:H245"/>
    <mergeCell ref="G228:H228"/>
    <mergeCell ref="G36:I36"/>
    <mergeCell ref="J228:K228"/>
    <mergeCell ref="J229:K229"/>
    <mergeCell ref="J230:K230"/>
    <mergeCell ref="J245:K245"/>
  </mergeCells>
  <printOptions/>
  <pageMargins left="0.5" right="0.49" top="0.4" bottom="0.3" header="0.43" footer="0.27"/>
  <pageSetup firstPageNumber="11" useFirstPageNumber="1" horizontalDpi="600" verticalDpi="600" orientation="portrait" paperSize="9" scale="84" r:id="rId2"/>
  <headerFooter alignWithMargins="0">
    <oddHeader>&amp;R&amp;"Arial,Bold"
</oddHeader>
    <oddFooter>&amp;C&amp;"Times New Roman,Regular"&amp;12&amp;P</oddFooter>
  </headerFooter>
  <rowBreaks count="6" manualBreakCount="6">
    <brk id="56" max="10" man="1"/>
    <brk id="115" max="10" man="1"/>
    <brk id="169" max="10" man="1"/>
    <brk id="218" max="10" man="1"/>
    <brk id="277" max="10" man="1"/>
    <brk id="305"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395" t="s">
        <v>19</v>
      </c>
      <c r="E11" s="396"/>
      <c r="F11" s="396"/>
      <c r="G11" s="396"/>
      <c r="H11" s="396"/>
      <c r="I11" s="397"/>
      <c r="J11" s="86" t="s">
        <v>20</v>
      </c>
      <c r="K11" s="86"/>
      <c r="L11" s="86"/>
      <c r="M11" s="86"/>
      <c r="N11" s="86"/>
      <c r="O11" s="87"/>
      <c r="P11" s="88" t="s">
        <v>21</v>
      </c>
      <c r="Q11" s="88"/>
      <c r="R11" s="88"/>
      <c r="S11" s="86"/>
      <c r="T11" s="86"/>
      <c r="U11" s="87"/>
    </row>
    <row r="12" spans="3:21" ht="21" customHeight="1">
      <c r="C12" s="11"/>
      <c r="D12" s="391">
        <v>38990</v>
      </c>
      <c r="E12" s="392"/>
      <c r="F12" s="393">
        <v>38807</v>
      </c>
      <c r="G12" s="394"/>
      <c r="H12" s="90"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'BS'!D32/1000</f>
        <v>0</v>
      </c>
      <c r="E17" s="54">
        <f>ROUND(D17/$D$29*100,2)</f>
        <v>0</v>
      </c>
      <c r="F17" s="70">
        <f>'BS'!F32/1000</f>
        <v>0</v>
      </c>
      <c r="G17" s="51">
        <f>ROUND(F17/$F$29*100,2)</f>
        <v>0</v>
      </c>
      <c r="H17" s="77">
        <f>(D17-F17)</f>
        <v>0</v>
      </c>
      <c r="I17" s="56" t="e">
        <f>ROUND((H17/F17)*100,2)</f>
        <v>#DIV/0!</v>
      </c>
      <c r="J17" s="67" t="e">
        <f>#REF!/1000</f>
        <v>#REF!</v>
      </c>
      <c r="K17" s="95" t="s">
        <v>44</v>
      </c>
      <c r="L17" s="72" t="e">
        <f>#REF!/1000</f>
        <v>#REF!</v>
      </c>
      <c r="M17" s="51" t="e">
        <f>ROUND(+L17/$L$29*100,2)</f>
        <v>#REF!</v>
      </c>
      <c r="N17" s="72" t="e">
        <f>(J17-L17)</f>
        <v>#REF!</v>
      </c>
      <c r="O17" s="93" t="s">
        <v>50</v>
      </c>
      <c r="P17" s="67" t="e">
        <f>#REF!/1000</f>
        <v>#REF!</v>
      </c>
      <c r="Q17" s="95" t="s">
        <v>44</v>
      </c>
      <c r="R17" s="72" t="e">
        <f>#REF!/1000</f>
        <v>#REF!</v>
      </c>
      <c r="S17" s="51" t="e">
        <f>ROUND(+R17/$R$29*100,2)</f>
        <v>#REF!</v>
      </c>
      <c r="T17" s="77" t="e">
        <f>+P17-R17</f>
        <v>#REF!</v>
      </c>
      <c r="U17" s="96"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5" t="s">
        <v>50</v>
      </c>
      <c r="L20" s="81">
        <v>-1.606</v>
      </c>
      <c r="M20" s="51">
        <f>ROUND(+L20/$L$19*100,2)</f>
        <v>10.53</v>
      </c>
      <c r="N20" s="81">
        <f>(J20-L20)</f>
        <v>-10.174</v>
      </c>
      <c r="O20" s="92" t="s">
        <v>44</v>
      </c>
      <c r="P20" s="75">
        <v>-9.089</v>
      </c>
      <c r="Q20" s="91" t="s">
        <v>44</v>
      </c>
      <c r="R20" s="81">
        <v>-1.37</v>
      </c>
      <c r="S20" s="51">
        <f>ROUND(+R20/$R$19*100,2)</f>
        <v>8.22</v>
      </c>
      <c r="T20" s="78">
        <f>+P20-R20</f>
        <v>-7.719</v>
      </c>
      <c r="U20" s="96"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50</v>
      </c>
      <c r="P29" s="76" t="e">
        <f>SUM(P17:P25)-P20</f>
        <v>#REF!</v>
      </c>
      <c r="Q29" s="59">
        <v>100</v>
      </c>
      <c r="R29" s="79" t="e">
        <f>SUM(R17:R25)-R20</f>
        <v>#REF!</v>
      </c>
      <c r="S29" s="58" t="e">
        <f>SUM(S17:S28)-S20</f>
        <v>#REF!</v>
      </c>
      <c r="T29" s="83" t="e">
        <f>SUM(T17:T28)-T20</f>
        <v>#REF!</v>
      </c>
      <c r="U29" s="94"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Soh Chew</cp:lastModifiedBy>
  <cp:lastPrinted>2009-02-26T04:50:43Z</cp:lastPrinted>
  <dcterms:created xsi:type="dcterms:W3CDTF">1998-05-05T08:12:26Z</dcterms:created>
  <dcterms:modified xsi:type="dcterms:W3CDTF">2009-02-27T06:49:14Z</dcterms:modified>
  <cp:category/>
  <cp:version/>
  <cp:contentType/>
  <cp:contentStatus/>
</cp:coreProperties>
</file>